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2120" windowHeight="8700" activeTab="1"/>
  </bookViews>
  <sheets>
    <sheet name="DANH MỤC " sheetId="1" r:id="rId1"/>
    <sheet name="HTMTTW" sheetId="2" r:id="rId2"/>
  </sheets>
  <definedNames>
    <definedName name="_xlnm.Print_Titles" localSheetId="0">'DANH MỤC '!$4:$7</definedName>
  </definedNames>
  <calcPr fullCalcOnLoad="1"/>
</workbook>
</file>

<file path=xl/sharedStrings.xml><?xml version="1.0" encoding="utf-8"?>
<sst xmlns="http://schemas.openxmlformats.org/spreadsheetml/2006/main" count="293" uniqueCount="222">
  <si>
    <t xml:space="preserve">Đơn vị : Triệu đồng </t>
  </si>
  <si>
    <t>STT</t>
  </si>
  <si>
    <t xml:space="preserve">GHI CHÚ </t>
  </si>
  <si>
    <t xml:space="preserve">TỔNG CỘNG </t>
  </si>
  <si>
    <t xml:space="preserve">Trong đó </t>
  </si>
  <si>
    <t xml:space="preserve">Vốn XDCB tập trung </t>
  </si>
  <si>
    <t>Thu từ XSKT</t>
  </si>
  <si>
    <t>I</t>
  </si>
  <si>
    <t>II</t>
  </si>
  <si>
    <t>III</t>
  </si>
  <si>
    <t xml:space="preserve">DANH MỤC </t>
  </si>
  <si>
    <t xml:space="preserve">TỔNG CỘNG ( A + B  ) </t>
  </si>
  <si>
    <t>A</t>
  </si>
  <si>
    <t xml:space="preserve">VỐN CẤP TỈNH QUẢN LÝ </t>
  </si>
  <si>
    <t xml:space="preserve">Chương trình bảo vệ và phát triển rừng bền vững </t>
  </si>
  <si>
    <t xml:space="preserve">Đầu tư hạ tầng du lịch </t>
  </si>
  <si>
    <t>Hỗ trợ đầu tư các huyện mới chia tách</t>
  </si>
  <si>
    <t xml:space="preserve">Đầu tư thực hiện Quyết định 33/2007QĐ-TTg ngày 05/3/2007 của Thủ tướng Chính phủ về định canh định cư </t>
  </si>
  <si>
    <t xml:space="preserve">Đầu tư hạ tầng khu công nghiệp </t>
  </si>
  <si>
    <t>Hỗ trợ đầu tư trụ sở xã</t>
  </si>
  <si>
    <t xml:space="preserve">Hỗ trợ theo Quyết định 134 kéo dài </t>
  </si>
  <si>
    <t>Hỗ trợ vốn đối ứng ODA</t>
  </si>
  <si>
    <t xml:space="preserve">Hỗ trợ các công trình cứu hộ, cứu nạn </t>
  </si>
  <si>
    <t>B</t>
  </si>
  <si>
    <t>Vốn phân cấp</t>
  </si>
  <si>
    <t xml:space="preserve">Thu tiền sử dụng đất </t>
  </si>
  <si>
    <t xml:space="preserve">THỊ XÃ BÌNH LONG </t>
  </si>
  <si>
    <t>THỊ XÃ PHƯỚC LONG</t>
  </si>
  <si>
    <t>IV</t>
  </si>
  <si>
    <t xml:space="preserve">HUYỆN ĐỒNG PHÚ </t>
  </si>
  <si>
    <t>V</t>
  </si>
  <si>
    <t>HUYỆN BÙ ĐĂNG</t>
  </si>
  <si>
    <t>VI</t>
  </si>
  <si>
    <t>HUYỆN BÙ GIA MẬP</t>
  </si>
  <si>
    <t>VII</t>
  </si>
  <si>
    <t>HUYỆN CHƠN THÀNH</t>
  </si>
  <si>
    <t>VIII</t>
  </si>
  <si>
    <t xml:space="preserve">HUYỆN HỚN QUẢN </t>
  </si>
  <si>
    <t>IX</t>
  </si>
  <si>
    <t>HUYỆN LỘC NINH</t>
  </si>
  <si>
    <t>X</t>
  </si>
  <si>
    <t xml:space="preserve">HUYỆN BÙ ĐỐP </t>
  </si>
  <si>
    <t xml:space="preserve">Số, ngày, tháng, năm  QĐ đầu tư </t>
  </si>
  <si>
    <t xml:space="preserve">Tổng mức đầu tư </t>
  </si>
  <si>
    <t>A1</t>
  </si>
  <si>
    <t xml:space="preserve">TRẢ NỢ VAY </t>
  </si>
  <si>
    <t>A2</t>
  </si>
  <si>
    <t xml:space="preserve">VỐN CHUẨN BỊ ĐẦU TƯ  </t>
  </si>
  <si>
    <t xml:space="preserve">VỐN THỰC HIỆN ĐẦU TƯ </t>
  </si>
  <si>
    <t xml:space="preserve">NÔNG NGHIỆP </t>
  </si>
  <si>
    <t xml:space="preserve">Công trình chuyển tiếp </t>
  </si>
  <si>
    <t>Trụ sở ngành NN&amp;PTNT</t>
  </si>
  <si>
    <t xml:space="preserve">GIAO THÔNG </t>
  </si>
  <si>
    <t>GTĐB đường Đồng Phú - Bình Dương</t>
  </si>
  <si>
    <t>Công trình chuyển tíêp</t>
  </si>
  <si>
    <t>Thảm BT nhựa ĐT 760 đoạn Minh Hưng - Bom Bo</t>
  </si>
  <si>
    <t>1923/QĐ-UBND, 14/9/07</t>
  </si>
  <si>
    <t>230/QĐ-UNBD, ngày 23/01/09</t>
  </si>
  <si>
    <t>930/QĐ-UBND, 13/4/2009</t>
  </si>
  <si>
    <t xml:space="preserve">1190/QĐ-UBND 24/5/2010; 1774/QĐ-UBND 28/7/2010 </t>
  </si>
  <si>
    <t>Công trình khởi công mới</t>
  </si>
  <si>
    <t xml:space="preserve">Cầu sông Măng </t>
  </si>
  <si>
    <t>1806/QĐ-UBND, 3/8/2011</t>
  </si>
  <si>
    <t xml:space="preserve">HẠ TẦNG ĐÔ THỊ </t>
  </si>
  <si>
    <t>1342/QĐ-UBND 18/5/09</t>
  </si>
  <si>
    <t xml:space="preserve">GIÁO DỤC - ĐÀO TẠO </t>
  </si>
  <si>
    <t>2865; 24/12/2008</t>
  </si>
  <si>
    <t>169;  20/1/2010</t>
  </si>
  <si>
    <t>Xây dựng Trường cấp 2, 3 Nha Bích, huyện Chơn Thành (các hạng mục còn lại)</t>
  </si>
  <si>
    <t>3086; 4/11/2009</t>
  </si>
  <si>
    <t xml:space="preserve">Công trình khởi công mới </t>
  </si>
  <si>
    <t>Trường THPT chuyên thị xã Bình Long</t>
  </si>
  <si>
    <t>2019; 06/9/2011</t>
  </si>
  <si>
    <t>Khối hiệu bộ và hạ tầng kỹ thuật Trường THPT Chu Văn An, huyện Chơn Thành</t>
  </si>
  <si>
    <t>2476; 27/10/2010</t>
  </si>
  <si>
    <t>Khối phòng học bộ môn Trường THPT Đồng Phú</t>
  </si>
  <si>
    <t>2399; 18/10/2010</t>
  </si>
  <si>
    <t>2482; 27/10/2010</t>
  </si>
  <si>
    <t>2467; 27/10/2010</t>
  </si>
  <si>
    <t xml:space="preserve">Y TẾ </t>
  </si>
  <si>
    <t>1478; 24/6/2011</t>
  </si>
  <si>
    <t>KHOA HỌC CÔNG NGHỆ</t>
  </si>
  <si>
    <t>VĂN HÓA - XÃ HỘI</t>
  </si>
  <si>
    <t>2486; 17/11/2008</t>
  </si>
  <si>
    <t xml:space="preserve">QUẢN LÝ NHÀ NƯỚC </t>
  </si>
  <si>
    <t>2370/QĐ-UBND ngày 04/11/0/8</t>
  </si>
  <si>
    <t>2335; 12/10/2010</t>
  </si>
  <si>
    <t xml:space="preserve">QUỐC PHÒNG - AN NINH </t>
  </si>
  <si>
    <t xml:space="preserve">Trạm xá K23 </t>
  </si>
  <si>
    <t>3013/QĐ-H11-H16 ngày 28/7/2009 của Bộ CA</t>
  </si>
  <si>
    <t>XI</t>
  </si>
  <si>
    <t xml:space="preserve">A3 </t>
  </si>
  <si>
    <t xml:space="preserve">CÔNG NGHIỆP </t>
  </si>
  <si>
    <t>GTĐB xây dựng khu tái định cư và nhà ở công nhân 38,5 ha</t>
  </si>
  <si>
    <t>GTĐB xây dựng cổng chính, mở rộng đường trục chính KCN Chơn Thành</t>
  </si>
  <si>
    <t>2055/QĐ-UBND 2/10/2008</t>
  </si>
  <si>
    <t>2163/QĐ-UBND, 6/8/09; DC 2167 ngày 30/9/2011. Dài 14 km</t>
  </si>
  <si>
    <t>910/QĐ-UBND ngày 16/8/2010</t>
  </si>
  <si>
    <t>1278/QĐ-UBND 03/6/2010</t>
  </si>
  <si>
    <t>1343/QĐ-UBND ngày 18/5/2009</t>
  </si>
  <si>
    <t>33 ngày 6/1/2010; 209 ngày 24/1/2010; 210 ngày 22/1/2010; 1072 ngày 15/5/2010</t>
  </si>
  <si>
    <t>3679; 25/12/2009</t>
  </si>
  <si>
    <t>1669; 15/7/2010</t>
  </si>
  <si>
    <t>Trung tâm Văn hóa, Thư viện, Bảo tàng  tỉnh</t>
  </si>
  <si>
    <t>1118; 17/5/2010</t>
  </si>
  <si>
    <t>Đầu tư các trạm xá xã</t>
  </si>
  <si>
    <t>2018; 27/9/2007</t>
  </si>
  <si>
    <t>1564; ngày 7/8/2008; 1919 ngày 16/8/2010</t>
  </si>
  <si>
    <t>Trường THPT Lê Quý Đôn, huyện Bù Đăng</t>
  </si>
  <si>
    <t>2462; ngày 4/12/2007; 2066 ngày 6/9/2010</t>
  </si>
  <si>
    <t>Xây dựng khối phòng học, phòng bộ môn trường THPT chuyên Quang Trung</t>
  </si>
  <si>
    <t>2543 ngày 5/10/2009 và 368 ngày 18/02/2011</t>
  </si>
  <si>
    <t>1460; 24/7/2008</t>
  </si>
  <si>
    <t>Đối ứng dự án SEQAP</t>
  </si>
  <si>
    <t>Trường THPT Đồng Tiến, huyện Đồng Phú</t>
  </si>
  <si>
    <t xml:space="preserve">2305; 25/10/2011 </t>
  </si>
  <si>
    <t>2474; 27/10/2010</t>
  </si>
  <si>
    <t>2117; 31/7/2009</t>
  </si>
  <si>
    <t>1525; 13/12/2009</t>
  </si>
  <si>
    <t>Trụ sở làm việc Trung tâm Quy hoạch Nông nghiệp &amp; PTNT</t>
  </si>
  <si>
    <t>152/QĐ-SKHĐT ngày 08/02/2010</t>
  </si>
  <si>
    <t>1092/QĐ-UBND ngày 02/6/05; 2891/QĐ-UBND ngày 14/10/09; 2173/QĐ-UBND ngày 03/10/2011</t>
  </si>
  <si>
    <t>886/QĐ-UB 23/4/04; 1641/QĐ-UBND 15/6/09</t>
  </si>
  <si>
    <t>2896/QĐ-UBND ngày 29/12/2008; 3020/QĐ-UBND 29/12/2010</t>
  </si>
  <si>
    <t>736/QĐ-UBND ngày 10/4/08; 1156/QĐ-UBND18/5/2010</t>
  </si>
  <si>
    <t xml:space="preserve">CHỦ ĐẦU TƯ </t>
  </si>
  <si>
    <t xml:space="preserve"> Không tính tiền sử dụng đất và hỗ trợ DN  </t>
  </si>
  <si>
    <t xml:space="preserve">Ban QL khu kinh tế </t>
  </si>
  <si>
    <t>Sở NN và PTNT</t>
  </si>
  <si>
    <t xml:space="preserve">Trung tâm khuyến nông, khuyến ngư </t>
  </si>
  <si>
    <t xml:space="preserve">Sở Xây dựng </t>
  </si>
  <si>
    <t xml:space="preserve">Công ty cấp thóat nước Bình Phước </t>
  </si>
  <si>
    <t>903/QĐ-SKHĐT ngày 18/8/2010</t>
  </si>
  <si>
    <t xml:space="preserve">Bộ CH quân sự tỉnh </t>
  </si>
  <si>
    <t>Công an tỉnh</t>
  </si>
  <si>
    <t>Sở GT - VT</t>
  </si>
  <si>
    <t>UBND thị xã Đồng Xòai</t>
  </si>
  <si>
    <t>UBND huyện Lộc Ninh</t>
  </si>
  <si>
    <t>Sở Tài nguyên - MT</t>
  </si>
  <si>
    <t>Văn phòng UBND tỉnh</t>
  </si>
  <si>
    <t xml:space="preserve"> Trung tâm Quy hoạch Nông nghiệp &amp; PTNT</t>
  </si>
  <si>
    <t>Văn phòng Tỉnh ủy</t>
  </si>
  <si>
    <t>UBND thị xã Bình Long</t>
  </si>
  <si>
    <t>UBND thị xã Phước Long</t>
  </si>
  <si>
    <t>UBND huyện Đồng Phú</t>
  </si>
  <si>
    <t>UBND huyện Bù Đăng</t>
  </si>
  <si>
    <t>UBND huyện Bù Gia Mập</t>
  </si>
  <si>
    <t>UBND huyện Chơn Thành</t>
  </si>
  <si>
    <t>UBND huyện Hớn Quản</t>
  </si>
  <si>
    <t>UBND huyện Bù Đốp</t>
  </si>
  <si>
    <t>Xây dựng khối phòng học bộ môn và hạ tầng kỹ thuật Trường cấp II-III  Lương Thế Vinh, huyện Bù Đăng</t>
  </si>
  <si>
    <t>Xây dựng 18 phòng học Trường THPT Bù Đăng</t>
  </si>
  <si>
    <t>Khối hiệu bộ, phòng bộ môn và hạ tầng kỹ thuật Trường cấp              II-III  Lộc Hiệp, huyện Lộc Ninh</t>
  </si>
  <si>
    <t xml:space="preserve">Sở Y tế </t>
  </si>
  <si>
    <t>Ban QLDA khu bảo tồn VHDT Stiêng-Sóc Bom Bo</t>
  </si>
  <si>
    <t xml:space="preserve">Đài PTTH tỉnh </t>
  </si>
  <si>
    <t>1022/QĐ-UBND ngày 04/5/2010; 3902/QĐ-UBND ngày 16/9/2010</t>
  </si>
  <si>
    <t>3489/QĐ-UBND ngày 09/12/2009</t>
  </si>
  <si>
    <t>1926/QĐ-UBND 16/8/2010</t>
  </si>
  <si>
    <t>1081/QĐ-UBND 11/5/2010</t>
  </si>
  <si>
    <t>2069/QĐ-UBND ngày 30/9/2011</t>
  </si>
  <si>
    <t xml:space="preserve">NĂM 2012 - TỈNH BÌNH PHƯỚC </t>
  </si>
  <si>
    <t>Sở GD - ĐT</t>
  </si>
  <si>
    <t>Truường THPT chuyên Quang Trung</t>
  </si>
  <si>
    <t>Sở LĐ-TBXH</t>
  </si>
  <si>
    <t xml:space="preserve">Trường trung cấp nghề Tôn Đức Thắng </t>
  </si>
  <si>
    <t xml:space="preserve">Trường Chính trị tỉnh </t>
  </si>
  <si>
    <t>Trung tâm Y tế dự phòng</t>
  </si>
  <si>
    <t>Sở VH - TT và DL:</t>
  </si>
  <si>
    <t>2635/QĐ-UBND ngày 16/11/2010</t>
  </si>
  <si>
    <t>KẾ HOẠCH VỐN HỖ TRỢ THEO MỤC TIÊU TỪ NSTW</t>
  </si>
  <si>
    <t xml:space="preserve">Chương trình phát triển kinh tế - xã hội các vùng </t>
  </si>
  <si>
    <t xml:space="preserve">Đầu tư phát triển kinh tế - xã hội tuyến biên giới VN-CPC (Quyết định 160) </t>
  </si>
  <si>
    <t xml:space="preserve">Chương trình giống, cây trồng, vật nuôi, giống cây lâm nghiệp, thủy sản </t>
  </si>
  <si>
    <t xml:space="preserve">Đầu tư thực hiện Quyết định 193/2006/QĐ-TTg ngày 24/8/2006 của Thủ tướng Chính phủ về việc bố trí lại dân cư nơi cần thiết </t>
  </si>
  <si>
    <t>Đầu tư các trung tâm y tế</t>
  </si>
  <si>
    <t>Hỗ trợ nhà ở cho hộ nghèo theo Quyết định 167/2008/QĐ-TTg ngày 12/12/2008 của Thủ tướng Chính phủ</t>
  </si>
  <si>
    <t xml:space="preserve">   KẾ HOẠCH NĂM 2012</t>
  </si>
  <si>
    <t>Vay Chương trình KCH kênh mương, CSHT</t>
  </si>
  <si>
    <t>Đường Lý Thường Kiệt, thị xã Đồng Xoài</t>
  </si>
  <si>
    <t>XD 3 cầu trên đường Đồng Phú - Bình Long</t>
  </si>
  <si>
    <t>Đường vòng quanh hồ Suối Cam - Giai đoạn 2</t>
  </si>
  <si>
    <t>XD 3 cầu trên đường Sao Bộng - Đăng Hà</t>
  </si>
  <si>
    <t>Đường vòng quanh hồ Suối Cam nối dài ra ĐT 741 (đoạn từ cuối DA đường vòng quanh hồ Suối Cam đến Km 74 + 200 ĐT 741)</t>
  </si>
  <si>
    <t>Đường Lê Quý Đôn, thị xã Đồng Xoài</t>
  </si>
  <si>
    <t>Đường Tà Thiết - Hoa Lư (giai đoạn 1), huyện Lộc Ninh</t>
  </si>
  <si>
    <t>Trung tâm Giáo dục lao động tạo việc làm Minh Lập</t>
  </si>
  <si>
    <t xml:space="preserve">Thanh toán khối lượng các công trình quyết toán </t>
  </si>
  <si>
    <t>Nâng cấp, cải tạo Trung tâm Đào tạo lái xe, lái máy chuyên dùng Trường Trung cấp nghề Tôn Đức Thắng</t>
  </si>
  <si>
    <t xml:space="preserve">Nâng cấp Trường Chính trị tỉnh </t>
  </si>
  <si>
    <t>Trụ sở Sở Tài nguyên và Môi trường</t>
  </si>
  <si>
    <t>Dự án khu bảo tồn văn hóa dân tộc S'tiêng sóc Bom Bo</t>
  </si>
  <si>
    <t>Đường trục chính Đ1, đường Đ2, quảng trường, cống, vỉa hè, điện chiếu sáng, cây xanh Đ1 thuộc Trung tâm TDTT tỉnh</t>
  </si>
  <si>
    <t>Hệ thống Vi ba lưu động Đài phát thanh - Truyền hình tỉnh</t>
  </si>
  <si>
    <t>Trụ sở Tiếp công dân tỉnh</t>
  </si>
  <si>
    <t>Nhà công vụ UBND tỉnh</t>
  </si>
  <si>
    <t>Trung tâm Lưu trữ Tỉnh ủy</t>
  </si>
  <si>
    <t>Hỗ trợ Trung tâm Huấn luyện và bồi dưỡng nghiệp vụ CA</t>
  </si>
  <si>
    <t xml:space="preserve">VỐN PHÂN CẤP CHO CÁC HUYỆN, THỊ </t>
  </si>
  <si>
    <t>Xây dựng đường và hệ thống thoát nước QL14 (đoạn đường Lê Quý Đôn từ QL14 đến đường Phú Riềng Đỏ và đường QH số 20 đoạn từ đường Hùng Vương đến TTTM thị xã Đồng Xoài)</t>
  </si>
  <si>
    <t>Trường THPT Trần Phú, thị xã Bình Long</t>
  </si>
  <si>
    <t>Trường THPT Lộc Thái, huyện Lộc Ninh</t>
  </si>
  <si>
    <t xml:space="preserve">Xây dựng KTX Trường THPT chuyên Quang Trung </t>
  </si>
  <si>
    <t>Khoa xét nghiệm Trung tâm Y tế dự phòng tỉnh</t>
  </si>
  <si>
    <t>Trung tâm Phát thanh và Truyền hình Bà Rá</t>
  </si>
  <si>
    <t>Hệ thống thủy lợi Suối Cam 2</t>
  </si>
  <si>
    <t>Hệ thống thủy lợi Ba Veng</t>
  </si>
  <si>
    <t>Dự án đầu tư sản xuất giống cây Ca cao và Cao su giai đoạn 2009 - 2010.</t>
  </si>
  <si>
    <t>Công trình chuyển tiếp</t>
  </si>
  <si>
    <t xml:space="preserve">KẾ HOẠCH VỐN ĐẦU TƯ XDCB NĂM 2012 - TỈNH BÌNH PHƯỚC </t>
  </si>
  <si>
    <t xml:space="preserve"> 391.000 triệu đồng (cân đối theo dự án) </t>
  </si>
  <si>
    <t>GTĐB đường QL14 đoạn Đồng Xoài - Cây Chanh</t>
  </si>
  <si>
    <t>GTĐB đường QL 14 đoạn Đồng Xoài - Chơn Thành</t>
  </si>
  <si>
    <t>Tuyến ống cấp nước dọc QL 14 (đoạn mở rộng QL 14 từ km 113 + 879 - km 115 + 886 và km 121 + 102 - km 122 + 149), thị xã Đồng Xoài</t>
  </si>
  <si>
    <t xml:space="preserve">Đối ứng vốn TPCP Chương trình kiên cố hóa trường lớp học và nhà công vụ giáo viên </t>
  </si>
  <si>
    <t xml:space="preserve">GTĐB mở rộng Trường THPT chuyên Quang Trung </t>
  </si>
  <si>
    <t xml:space="preserve">TTKL CÁC CÔNG TRÌNH QUYẾT TOÁN </t>
  </si>
  <si>
    <t xml:space="preserve">THỊ XÃ ĐỒNG XOÀI </t>
  </si>
  <si>
    <t xml:space="preserve">Đầu tư Khu kinh tế cửa khẩu </t>
  </si>
  <si>
    <t xml:space="preserve">Chương trình quản lý, bảo vệ biên giới đất liền </t>
  </si>
  <si>
    <t xml:space="preserve">( Kèm theo Nghị quyết số 15/2011/NQ-HĐND ngày 16 tháng 12 năm 2011 của HĐND tỉnh)
</t>
  </si>
  <si>
    <t>(Kèm theo Nghị quyết số 15/2011/NQ-NĐND ngày 16/12/2011 của HĐND tỉnh)</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</si>
</sst>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20">
    <font>
      <sz val="10"/>
      <name val="Arial"/>
      <family val="0"/>
    </font>
    <font>
      <sz val="8"/>
      <name val="Arial"/>
      <family val="0"/>
    </font>
    <font>
      <sz val="12"/>
      <name val="Times New Roman"/>
      <family val="1"/>
    </font>
    <font>
      <b/>
      <sz val="12"/>
      <name val="Times New Roman"/>
      <family val="1"/>
    </font>
    <font>
      <b/>
      <u val="single"/>
      <sz val="16"/>
      <name val="Times New Roman"/>
      <family val="1"/>
    </font>
    <font>
      <b/>
      <u val="single"/>
      <sz val="12"/>
      <name val="Times New Roman"/>
      <family val="1"/>
    </font>
    <font>
      <b/>
      <u val="single"/>
      <sz val="15"/>
      <name val="Times New Roman"/>
      <family val="1"/>
    </font>
    <font>
      <b/>
      <i/>
      <sz val="12"/>
      <name val="Times New Roman"/>
      <family val="1"/>
    </font>
    <font>
      <b/>
      <sz val="10"/>
      <name val="Arial"/>
      <family val="0"/>
    </font>
    <font>
      <sz val="10"/>
      <color indexed="8"/>
      <name val="Arial"/>
      <family val="0"/>
    </font>
    <font>
      <b/>
      <i/>
      <sz val="10"/>
      <name val="Arial"/>
      <family val="0"/>
    </font>
    <font>
      <sz val="11"/>
      <color indexed="8"/>
      <name val="Calibri"/>
      <family val="2"/>
    </font>
    <font>
      <sz val="18"/>
      <name val="Times New Roman"/>
      <family val="1"/>
    </font>
    <font>
      <b/>
      <sz val="14"/>
      <name val="Times New Roman"/>
      <family val="1"/>
    </font>
    <font>
      <i/>
      <sz val="14"/>
      <name val="Times New Roman"/>
      <family val="1"/>
    </font>
    <font>
      <sz val="12"/>
      <name val="Arial"/>
      <family val="0"/>
    </font>
    <font>
      <sz val="12"/>
      <name val="VNI-Times"/>
      <family val="0"/>
    </font>
    <font>
      <b/>
      <sz val="12"/>
      <name val="VNI-Times"/>
      <family val="0"/>
    </font>
    <font>
      <b/>
      <sz val="16"/>
      <name val="Times New Roman"/>
      <family val="1"/>
    </font>
    <font>
      <b/>
      <sz val="15"/>
      <name val="Times New Roman"/>
      <family val="1"/>
    </font>
  </fonts>
  <fills count="3">
    <fill>
      <patternFill/>
    </fill>
    <fill>
      <patternFill patternType="gray125"/>
    </fill>
    <fill>
      <patternFill patternType="solid">
        <fgColor indexed="9"/>
        <bgColor indexed="64"/>
      </patternFill>
    </fill>
  </fills>
  <borders count="12">
    <border>
      <left/>
      <right/>
      <top/>
      <bottom/>
      <diagonal/>
    </border>
    <border>
      <left style="thin"/>
      <right style="thin"/>
      <top style="hair"/>
      <bottom style="hair"/>
    </border>
    <border>
      <left style="thin"/>
      <right style="thin"/>
      <top style="hair"/>
      <bottom style="thick"/>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style="thin"/>
      <bottom style="hair"/>
    </border>
    <border>
      <left>
        <color indexed="63"/>
      </left>
      <right>
        <color indexed="63"/>
      </right>
      <top>
        <color indexed="63"/>
      </top>
      <bottom style="thin"/>
    </border>
    <border>
      <left style="thin"/>
      <right>
        <color indexed="63"/>
      </right>
      <top style="hair"/>
      <bottom style="hair"/>
    </border>
    <border>
      <left style="thin"/>
      <right style="thin"/>
      <top style="hair"/>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lignment/>
      <protection/>
    </xf>
    <xf numFmtId="0" fontId="0" fillId="0" borderId="0">
      <alignment/>
      <protection/>
    </xf>
    <xf numFmtId="9" fontId="0" fillId="0" borderId="0" applyFont="0" applyFill="0" applyBorder="0" applyAlignment="0" applyProtection="0"/>
  </cellStyleXfs>
  <cellXfs count="98">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center" vertical="center" wrapText="1"/>
    </xf>
    <xf numFmtId="0" fontId="4" fillId="0" borderId="0" xfId="0" applyFont="1" applyAlignment="1">
      <alignment horizontal="center" vertical="center" wrapText="1"/>
    </xf>
    <xf numFmtId="3" fontId="4" fillId="0" borderId="0" xfId="0" applyNumberFormat="1" applyFont="1" applyAlignment="1">
      <alignment horizontal="center" vertical="center" wrapText="1"/>
    </xf>
    <xf numFmtId="0" fontId="5" fillId="0" borderId="0" xfId="0" applyFont="1" applyAlignment="1">
      <alignment horizontal="center" vertical="center" wrapText="1"/>
    </xf>
    <xf numFmtId="0" fontId="2" fillId="0" borderId="1" xfId="0" applyFont="1" applyBorder="1" applyAlignment="1">
      <alignment horizontal="center"/>
    </xf>
    <xf numFmtId="0" fontId="2" fillId="0" borderId="1" xfId="0" applyFont="1" applyBorder="1" applyAlignment="1">
      <alignment/>
    </xf>
    <xf numFmtId="41" fontId="2" fillId="0" borderId="1" xfId="16" applyFont="1" applyBorder="1" applyAlignment="1">
      <alignment/>
    </xf>
    <xf numFmtId="0" fontId="2" fillId="0" borderId="2" xfId="0" applyFont="1" applyBorder="1" applyAlignment="1">
      <alignment horizontal="center"/>
    </xf>
    <xf numFmtId="0" fontId="2" fillId="0" borderId="2" xfId="0" applyFont="1" applyBorder="1" applyAlignment="1">
      <alignment/>
    </xf>
    <xf numFmtId="41" fontId="2" fillId="0" borderId="2" xfId="16" applyFont="1" applyBorder="1" applyAlignment="1">
      <alignment/>
    </xf>
    <xf numFmtId="41" fontId="2" fillId="0" borderId="0" xfId="16" applyFont="1" applyAlignment="1">
      <alignment/>
    </xf>
    <xf numFmtId="0" fontId="6" fillId="0" borderId="0" xfId="0" applyFont="1" applyAlignment="1">
      <alignment horizontal="center" vertical="center" wrapText="1"/>
    </xf>
    <xf numFmtId="3" fontId="6" fillId="0" borderId="0" xfId="0" applyNumberFormat="1" applyFont="1" applyAlignment="1">
      <alignment horizontal="center" vertical="center" wrapText="1"/>
    </xf>
    <xf numFmtId="0" fontId="3" fillId="0" borderId="0" xfId="0" applyFont="1" applyAlignment="1">
      <alignment horizontal="center" vertical="center" wrapText="1"/>
    </xf>
    <xf numFmtId="3" fontId="2" fillId="0" borderId="1" xfId="15" applyNumberFormat="1" applyFont="1" applyFill="1" applyBorder="1" applyAlignment="1">
      <alignment horizontal="right" vertical="center" wrapText="1"/>
    </xf>
    <xf numFmtId="0" fontId="7" fillId="0" borderId="0" xfId="0" applyFont="1" applyAlignment="1">
      <alignment horizontal="center" vertical="center" wrapText="1"/>
    </xf>
    <xf numFmtId="0" fontId="5" fillId="0" borderId="0" xfId="0" applyFont="1" applyAlignment="1">
      <alignment/>
    </xf>
    <xf numFmtId="41" fontId="2" fillId="0" borderId="0" xfId="0" applyNumberFormat="1" applyFont="1" applyAlignment="1">
      <alignment/>
    </xf>
    <xf numFmtId="3" fontId="2" fillId="0" borderId="0" xfId="0" applyNumberFormat="1" applyFont="1" applyAlignment="1">
      <alignment horizontal="center" vertical="center" wrapText="1"/>
    </xf>
    <xf numFmtId="0" fontId="2" fillId="0" borderId="1" xfId="0" applyFont="1" applyFill="1" applyBorder="1" applyAlignment="1">
      <alignment horizontal="lef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10" fillId="0" borderId="0" xfId="0" applyFont="1" applyAlignment="1">
      <alignment horizontal="center" vertical="center" wrapText="1"/>
    </xf>
    <xf numFmtId="0" fontId="8" fillId="0" borderId="0" xfId="0" applyFont="1" applyAlignment="1">
      <alignment horizontal="center" vertical="center" wrapText="1"/>
    </xf>
    <xf numFmtId="0" fontId="2" fillId="0" borderId="1" xfId="19" applyFont="1" applyFill="1" applyBorder="1" applyAlignment="1">
      <alignment horizontal="left" vertical="center" wrapText="1"/>
      <protection/>
    </xf>
    <xf numFmtId="3" fontId="2" fillId="0" borderId="1" xfId="15" applyNumberFormat="1" applyFont="1" applyFill="1" applyBorder="1" applyAlignment="1">
      <alignment vertical="center" wrapText="1"/>
    </xf>
    <xf numFmtId="3" fontId="5" fillId="0" borderId="0" xfId="0" applyNumberFormat="1" applyFont="1" applyAlignment="1">
      <alignment horizontal="center" vertical="center" wrapText="1"/>
    </xf>
    <xf numFmtId="0" fontId="0" fillId="2" borderId="0" xfId="0" applyFill="1" applyAlignment="1">
      <alignment horizontal="center" vertical="center" wrapText="1"/>
    </xf>
    <xf numFmtId="164" fontId="2" fillId="0" borderId="1" xfId="15" applyNumberFormat="1" applyFont="1" applyFill="1" applyBorder="1" applyAlignment="1">
      <alignment horizontal="right" vertical="center" wrapText="1"/>
    </xf>
    <xf numFmtId="3" fontId="2" fillId="0" borderId="1" xfId="0" applyNumberFormat="1" applyFont="1" applyFill="1" applyBorder="1" applyAlignment="1">
      <alignment horizontal="righ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horizontal="left" vertical="center" wrapText="1" shrinkToFit="1"/>
    </xf>
    <xf numFmtId="1" fontId="2" fillId="0" borderId="1" xfId="20" applyNumberFormat="1" applyFont="1" applyFill="1" applyBorder="1" applyAlignment="1">
      <alignment horizontal="left" vertical="center" wrapText="1"/>
      <protection/>
    </xf>
    <xf numFmtId="164" fontId="2" fillId="0" borderId="1" xfId="15" applyNumberFormat="1" applyFont="1" applyFill="1" applyBorder="1" applyAlignment="1">
      <alignment horizontal="left" vertical="center" wrapText="1"/>
    </xf>
    <xf numFmtId="41" fontId="5" fillId="0" borderId="0" xfId="0" applyNumberFormat="1" applyFont="1" applyAlignment="1">
      <alignment horizontal="center" vertical="center" wrapText="1"/>
    </xf>
    <xf numFmtId="0" fontId="12" fillId="0" borderId="0" xfId="0" applyFont="1" applyAlignment="1">
      <alignment/>
    </xf>
    <xf numFmtId="0" fontId="2" fillId="0" borderId="1" xfId="0" applyFont="1" applyFill="1" applyBorder="1" applyAlignment="1">
      <alignment horizontal="center" vertical="center" wrapText="1"/>
    </xf>
    <xf numFmtId="164" fontId="2" fillId="0" borderId="1" xfId="15" applyNumberFormat="1" applyFont="1" applyFill="1" applyBorder="1" applyAlignment="1">
      <alignment horizontal="center" vertical="center" wrapText="1"/>
    </xf>
    <xf numFmtId="164" fontId="16" fillId="0" borderId="1" xfId="15"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1" fontId="2" fillId="0" borderId="1" xfId="20" applyNumberFormat="1" applyFont="1" applyFill="1" applyBorder="1" applyAlignment="1">
      <alignment horizontal="center" vertical="center" wrapText="1"/>
      <protection/>
    </xf>
    <xf numFmtId="14" fontId="2" fillId="0" borderId="1" xfId="0" applyNumberFormat="1" applyFont="1" applyFill="1" applyBorder="1" applyAlignment="1">
      <alignment horizontal="center" vertical="center" wrapText="1"/>
    </xf>
    <xf numFmtId="164" fontId="17" fillId="0" borderId="1" xfId="15" applyNumberFormat="1" applyFont="1" applyFill="1" applyBorder="1" applyAlignment="1">
      <alignment horizontal="center" vertical="center" wrapText="1"/>
    </xf>
    <xf numFmtId="0" fontId="2" fillId="0" borderId="0" xfId="0" applyFont="1" applyFill="1" applyAlignment="1">
      <alignment/>
    </xf>
    <xf numFmtId="0" fontId="2"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5" fillId="0" borderId="3" xfId="0" applyFont="1" applyFill="1" applyBorder="1" applyAlignment="1">
      <alignment/>
    </xf>
    <xf numFmtId="0" fontId="15" fillId="0" borderId="7"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3" xfId="0" applyFont="1" applyFill="1" applyBorder="1" applyAlignment="1">
      <alignment horizontal="center"/>
    </xf>
    <xf numFmtId="0" fontId="3" fillId="0" borderId="8" xfId="0" applyFont="1" applyFill="1" applyBorder="1" applyAlignment="1">
      <alignment horizontal="center" vertical="center" wrapText="1"/>
    </xf>
    <xf numFmtId="3" fontId="3" fillId="0" borderId="8" xfId="0" applyNumberFormat="1" applyFont="1" applyFill="1" applyBorder="1" applyAlignment="1">
      <alignment horizontal="right" vertical="center" wrapText="1"/>
    </xf>
    <xf numFmtId="41" fontId="3" fillId="0" borderId="8" xfId="16"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3" fontId="3" fillId="0" borderId="1" xfId="0" applyNumberFormat="1" applyFont="1" applyFill="1" applyBorder="1" applyAlignment="1">
      <alignment horizontal="right" vertical="center" wrapText="1"/>
    </xf>
    <xf numFmtId="41" fontId="3" fillId="0" borderId="1" xfId="16" applyFont="1" applyFill="1" applyBorder="1" applyAlignment="1">
      <alignment horizontal="center" vertical="center" wrapText="1"/>
    </xf>
    <xf numFmtId="41" fontId="2" fillId="0" borderId="1" xfId="16" applyFont="1" applyFill="1" applyBorder="1" applyAlignment="1">
      <alignment horizontal="center" vertical="center" wrapText="1"/>
    </xf>
    <xf numFmtId="3" fontId="3" fillId="0" borderId="1" xfId="16" applyNumberFormat="1" applyFont="1" applyFill="1" applyBorder="1" applyAlignment="1">
      <alignment horizontal="right" vertical="center" wrapText="1"/>
    </xf>
    <xf numFmtId="3" fontId="2" fillId="0" borderId="1" xfId="16" applyNumberFormat="1" applyFont="1" applyFill="1" applyBorder="1" applyAlignment="1">
      <alignment horizontal="right" vertical="center" wrapText="1"/>
    </xf>
    <xf numFmtId="9" fontId="2"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shrinkToFit="1"/>
    </xf>
    <xf numFmtId="3" fontId="3" fillId="0" borderId="1" xfId="15" applyNumberFormat="1" applyFont="1" applyFill="1" applyBorder="1" applyAlignment="1">
      <alignment horizontal="right" vertical="center" wrapText="1"/>
    </xf>
    <xf numFmtId="0" fontId="3" fillId="0" borderId="1" xfId="0" applyFont="1" applyFill="1" applyBorder="1" applyAlignment="1">
      <alignment/>
    </xf>
    <xf numFmtId="41" fontId="3" fillId="0" borderId="1" xfId="16" applyFont="1" applyFill="1" applyBorder="1" applyAlignment="1">
      <alignment/>
    </xf>
    <xf numFmtId="41" fontId="2" fillId="0" borderId="1" xfId="16" applyFont="1" applyFill="1" applyBorder="1" applyAlignment="1">
      <alignment/>
    </xf>
    <xf numFmtId="41" fontId="2" fillId="0" borderId="1" xfId="16" applyFont="1" applyFill="1" applyBorder="1" applyAlignment="1">
      <alignment horizontal="center"/>
    </xf>
    <xf numFmtId="0" fontId="2" fillId="0" borderId="1" xfId="0" applyFont="1" applyFill="1" applyBorder="1" applyAlignment="1">
      <alignment/>
    </xf>
    <xf numFmtId="3" fontId="2" fillId="0" borderId="8" xfId="0" applyNumberFormat="1" applyFont="1" applyFill="1" applyBorder="1" applyAlignment="1">
      <alignment horizontal="right" vertical="center" wrapText="1"/>
    </xf>
    <xf numFmtId="0" fontId="2" fillId="0" borderId="2" xfId="0" applyFont="1" applyFill="1" applyBorder="1" applyAlignment="1">
      <alignment/>
    </xf>
    <xf numFmtId="41" fontId="2" fillId="0" borderId="2" xfId="16" applyFont="1" applyFill="1" applyBorder="1" applyAlignment="1">
      <alignment/>
    </xf>
    <xf numFmtId="0" fontId="13" fillId="0" borderId="0" xfId="0" applyFont="1" applyFill="1" applyAlignment="1">
      <alignment horizontal="center"/>
    </xf>
    <xf numFmtId="0" fontId="14" fillId="0" borderId="0" xfId="0" applyFont="1" applyFill="1" applyAlignment="1">
      <alignment horizontal="center"/>
    </xf>
    <xf numFmtId="0" fontId="2" fillId="0" borderId="0" xfId="0" applyFont="1" applyFill="1" applyAlignment="1">
      <alignment horizontal="center"/>
    </xf>
    <xf numFmtId="0" fontId="0" fillId="0" borderId="3" xfId="0" applyFont="1" applyFill="1" applyBorder="1" applyAlignment="1">
      <alignment horizontal="center"/>
    </xf>
    <xf numFmtId="0" fontId="2" fillId="0" borderId="1" xfId="0" applyFont="1" applyFill="1" applyBorder="1" applyAlignment="1">
      <alignment horizontal="center"/>
    </xf>
    <xf numFmtId="0" fontId="18" fillId="0" borderId="8"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3" fillId="0" borderId="1" xfId="0" applyFont="1" applyFill="1" applyBorder="1" applyAlignment="1">
      <alignment horizontal="center"/>
    </xf>
    <xf numFmtId="0" fontId="3" fillId="0" borderId="9" xfId="0" applyFont="1" applyFill="1" applyBorder="1" applyAlignment="1">
      <alignment horizontal="center"/>
    </xf>
    <xf numFmtId="0" fontId="14" fillId="0" borderId="0" xfId="0" applyFont="1" applyFill="1" applyAlignment="1">
      <alignment horizontal="center" wrapText="1"/>
    </xf>
    <xf numFmtId="3" fontId="3" fillId="0" borderId="1" xfId="15" applyNumberFormat="1" applyFont="1" applyFill="1" applyBorder="1" applyAlignment="1">
      <alignment vertical="center" wrapText="1"/>
    </xf>
    <xf numFmtId="0" fontId="2"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center" vertical="center" wrapText="1"/>
    </xf>
    <xf numFmtId="41" fontId="2" fillId="0" borderId="11" xfId="16" applyFont="1" applyFill="1" applyBorder="1" applyAlignment="1">
      <alignment/>
    </xf>
    <xf numFmtId="3" fontId="13" fillId="0" borderId="8" xfId="0" applyNumberFormat="1" applyFont="1" applyFill="1" applyBorder="1" applyAlignment="1">
      <alignment horizontal="right" vertical="center" wrapText="1"/>
    </xf>
    <xf numFmtId="41" fontId="18" fillId="0" borderId="8" xfId="16" applyFont="1" applyFill="1" applyBorder="1" applyAlignment="1">
      <alignment horizontal="center" vertical="center" wrapText="1"/>
    </xf>
    <xf numFmtId="0" fontId="3" fillId="0" borderId="9" xfId="0" applyFont="1" applyFill="1" applyBorder="1" applyAlignment="1">
      <alignment horizontal="right"/>
    </xf>
  </cellXfs>
  <cellStyles count="8">
    <cellStyle name="Normal" xfId="0"/>
    <cellStyle name="Comma" xfId="15"/>
    <cellStyle name="Comma [0]" xfId="16"/>
    <cellStyle name="Currency" xfId="17"/>
    <cellStyle name="Currency [0]" xfId="18"/>
    <cellStyle name="Normal 2" xfId="19"/>
    <cellStyle name="Normal_Bieu mau (CV )"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3286125</xdr:colOff>
      <xdr:row>1</xdr:row>
      <xdr:rowOff>190500</xdr:rowOff>
    </xdr:from>
    <xdr:to>
      <xdr:col>3</xdr:col>
      <xdr:colOff>533400</xdr:colOff>
      <xdr:row>1</xdr:row>
      <xdr:rowOff>190500</xdr:rowOff>
    </xdr:to>
    <xdr:sp>
      <xdr:nvSpPr>
        <xdr:cNvPr id="1" name="Line 2"/>
        <xdr:cNvSpPr>
          <a:spLocks/>
        </xdr:cNvSpPr>
      </xdr:nvSpPr>
      <xdr:spPr>
        <a:xfrm>
          <a:off x="3629025" y="428625"/>
          <a:ext cx="1885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1943100</xdr:colOff>
      <xdr:row>3</xdr:row>
      <xdr:rowOff>38100</xdr:rowOff>
    </xdr:from>
    <xdr:to>
      <xdr:col>1</xdr:col>
      <xdr:colOff>3552825</xdr:colOff>
      <xdr:row>3</xdr:row>
      <xdr:rowOff>38100</xdr:rowOff>
    </xdr:to>
    <xdr:sp>
      <xdr:nvSpPr>
        <xdr:cNvPr id="1" name="Line 2"/>
        <xdr:cNvSpPr>
          <a:spLocks/>
        </xdr:cNvSpPr>
      </xdr:nvSpPr>
      <xdr:spPr>
        <a:xfrm>
          <a:off x="2286000" y="876300"/>
          <a:ext cx="1609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54"/>
  <sheetViews>
    <sheetView workbookViewId="0" topLeftCell="A1">
      <selection activeCell="A2" sqref="A2:H2"/>
    </sheetView>
  </sheetViews>
  <sheetFormatPr defaultColWidth="9.140625" defaultRowHeight="12.75"/>
  <cols>
    <col min="1" max="1" width="5.140625" style="2" customWidth="1"/>
    <col min="2" max="2" width="55.8515625" style="1" customWidth="1"/>
    <col min="3" max="3" width="13.7109375" style="1" customWidth="1"/>
    <col min="4" max="4" width="10.28125" style="1" customWidth="1"/>
    <col min="5" max="5" width="9.8515625" style="1" customWidth="1"/>
    <col min="6" max="6" width="9.57421875" style="1" customWidth="1"/>
    <col min="7" max="7" width="8.7109375" style="1" customWidth="1"/>
    <col min="8" max="8" width="22.57421875" style="1" customWidth="1"/>
    <col min="9" max="9" width="9.8515625" style="1" bestFit="1" customWidth="1"/>
    <col min="10" max="10" width="12.7109375" style="1" bestFit="1" customWidth="1"/>
    <col min="11" max="16384" width="9.140625" style="1" customWidth="1"/>
  </cols>
  <sheetData>
    <row r="1" spans="1:8" ht="18.75">
      <c r="A1" s="79" t="s">
        <v>209</v>
      </c>
      <c r="B1" s="79"/>
      <c r="C1" s="79"/>
      <c r="D1" s="79"/>
      <c r="E1" s="79"/>
      <c r="F1" s="79"/>
      <c r="G1" s="79"/>
      <c r="H1" s="79"/>
    </row>
    <row r="2" spans="1:8" ht="33.75" customHeight="1">
      <c r="A2" s="88" t="s">
        <v>220</v>
      </c>
      <c r="B2" s="80"/>
      <c r="C2" s="80"/>
      <c r="D2" s="80"/>
      <c r="E2" s="80"/>
      <c r="F2" s="80"/>
      <c r="G2" s="80"/>
      <c r="H2" s="80"/>
    </row>
    <row r="3" spans="1:8" ht="15.75">
      <c r="A3" s="81"/>
      <c r="B3" s="46"/>
      <c r="C3" s="46"/>
      <c r="D3" s="46"/>
      <c r="E3" s="87" t="s">
        <v>0</v>
      </c>
      <c r="F3" s="87"/>
      <c r="G3" s="87"/>
      <c r="H3" s="87"/>
    </row>
    <row r="4" spans="1:8" s="3" customFormat="1" ht="39" customHeight="1">
      <c r="A4" s="47" t="s">
        <v>1</v>
      </c>
      <c r="B4" s="47" t="s">
        <v>10</v>
      </c>
      <c r="C4" s="47" t="s">
        <v>42</v>
      </c>
      <c r="D4" s="47" t="s">
        <v>43</v>
      </c>
      <c r="E4" s="48" t="s">
        <v>177</v>
      </c>
      <c r="F4" s="49"/>
      <c r="G4" s="49"/>
      <c r="H4" s="47" t="s">
        <v>125</v>
      </c>
    </row>
    <row r="5" spans="1:8" s="3" customFormat="1" ht="25.5" customHeight="1">
      <c r="A5" s="47"/>
      <c r="B5" s="47"/>
      <c r="C5" s="47"/>
      <c r="D5" s="47"/>
      <c r="E5" s="50" t="s">
        <v>3</v>
      </c>
      <c r="F5" s="51" t="s">
        <v>4</v>
      </c>
      <c r="G5" s="52"/>
      <c r="H5" s="47"/>
    </row>
    <row r="6" spans="1:8" ht="46.5" customHeight="1">
      <c r="A6" s="82"/>
      <c r="B6" s="53"/>
      <c r="C6" s="53"/>
      <c r="D6" s="53"/>
      <c r="E6" s="54"/>
      <c r="F6" s="55" t="s">
        <v>5</v>
      </c>
      <c r="G6" s="55" t="s">
        <v>6</v>
      </c>
      <c r="H6" s="53"/>
    </row>
    <row r="7" spans="1:8" ht="21.75" customHeight="1">
      <c r="A7" s="56">
        <v>1</v>
      </c>
      <c r="B7" s="56">
        <v>2</v>
      </c>
      <c r="C7" s="56">
        <v>3</v>
      </c>
      <c r="D7" s="56">
        <v>4</v>
      </c>
      <c r="E7" s="56">
        <v>5</v>
      </c>
      <c r="F7" s="56">
        <v>6</v>
      </c>
      <c r="G7" s="56">
        <v>7</v>
      </c>
      <c r="H7" s="56">
        <v>8</v>
      </c>
    </row>
    <row r="8" spans="1:10" s="4" customFormat="1" ht="20.25">
      <c r="A8" s="84"/>
      <c r="B8" s="57" t="s">
        <v>11</v>
      </c>
      <c r="C8" s="57"/>
      <c r="D8" s="58"/>
      <c r="E8" s="58">
        <f>F8+G8</f>
        <v>596030</v>
      </c>
      <c r="F8" s="58">
        <f>F9+F94</f>
        <v>416030</v>
      </c>
      <c r="G8" s="58">
        <f>G9+G94</f>
        <v>180000</v>
      </c>
      <c r="H8" s="59"/>
      <c r="J8" s="5"/>
    </row>
    <row r="9" spans="1:10" s="14" customFormat="1" ht="19.5">
      <c r="A9" s="85" t="s">
        <v>12</v>
      </c>
      <c r="B9" s="60" t="s">
        <v>13</v>
      </c>
      <c r="C9" s="61"/>
      <c r="D9" s="62"/>
      <c r="E9" s="62">
        <f aca="true" t="shared" si="0" ref="E9:E83">F9+G9</f>
        <v>350880</v>
      </c>
      <c r="F9" s="62">
        <f>F11+F13+F14</f>
        <v>170880</v>
      </c>
      <c r="G9" s="62">
        <f>G11+G13+G14</f>
        <v>180000</v>
      </c>
      <c r="H9" s="63"/>
      <c r="J9" s="15"/>
    </row>
    <row r="10" spans="1:10" s="14" customFormat="1" ht="31.5">
      <c r="A10" s="85"/>
      <c r="B10" s="22" t="s">
        <v>126</v>
      </c>
      <c r="C10" s="61"/>
      <c r="D10" s="62"/>
      <c r="E10" s="62"/>
      <c r="F10" s="62"/>
      <c r="G10" s="62"/>
      <c r="H10" s="64" t="s">
        <v>210</v>
      </c>
      <c r="J10" s="15"/>
    </row>
    <row r="11" spans="1:8" s="6" customFormat="1" ht="15.75">
      <c r="A11" s="61" t="s">
        <v>44</v>
      </c>
      <c r="B11" s="60" t="s">
        <v>45</v>
      </c>
      <c r="C11" s="61"/>
      <c r="D11" s="62"/>
      <c r="E11" s="62">
        <f t="shared" si="0"/>
        <v>38600</v>
      </c>
      <c r="F11" s="65">
        <v>38600</v>
      </c>
      <c r="G11" s="65"/>
      <c r="H11" s="63"/>
    </row>
    <row r="12" spans="1:9" s="3" customFormat="1" ht="15.75">
      <c r="A12" s="39"/>
      <c r="B12" s="22" t="s">
        <v>178</v>
      </c>
      <c r="C12" s="39"/>
      <c r="D12" s="32"/>
      <c r="E12" s="62">
        <f t="shared" si="0"/>
        <v>38600</v>
      </c>
      <c r="F12" s="65">
        <v>38600</v>
      </c>
      <c r="G12" s="66"/>
      <c r="H12" s="64"/>
      <c r="I12" s="21"/>
    </row>
    <row r="13" spans="1:8" s="6" customFormat="1" ht="15.75">
      <c r="A13" s="61" t="s">
        <v>46</v>
      </c>
      <c r="B13" s="60" t="s">
        <v>47</v>
      </c>
      <c r="C13" s="61"/>
      <c r="D13" s="62"/>
      <c r="E13" s="62">
        <f t="shared" si="0"/>
        <v>15000</v>
      </c>
      <c r="F13" s="62">
        <v>15000</v>
      </c>
      <c r="G13" s="62"/>
      <c r="H13" s="63"/>
    </row>
    <row r="14" spans="1:8" s="6" customFormat="1" ht="15.75">
      <c r="A14" s="61" t="s">
        <v>91</v>
      </c>
      <c r="B14" s="60" t="s">
        <v>48</v>
      </c>
      <c r="C14" s="61"/>
      <c r="D14" s="62"/>
      <c r="E14" s="62">
        <f t="shared" si="0"/>
        <v>297280</v>
      </c>
      <c r="F14" s="62">
        <f>F15+F19+F24+F39+F43+F66+F71+F72+F80+F88+F93</f>
        <v>117280</v>
      </c>
      <c r="G14" s="62">
        <f>G15+G19+G24+G39+G43+G66+G71+G72+G80+G88+G93</f>
        <v>180000</v>
      </c>
      <c r="H14" s="63"/>
    </row>
    <row r="15" spans="1:8" s="6" customFormat="1" ht="15.75">
      <c r="A15" s="61" t="s">
        <v>7</v>
      </c>
      <c r="B15" s="61" t="s">
        <v>92</v>
      </c>
      <c r="C15" s="61"/>
      <c r="D15" s="62"/>
      <c r="E15" s="62">
        <f t="shared" si="0"/>
        <v>4800</v>
      </c>
      <c r="F15" s="62">
        <f>F16</f>
        <v>4800</v>
      </c>
      <c r="G15" s="62"/>
      <c r="H15" s="63"/>
    </row>
    <row r="16" spans="1:10" s="6" customFormat="1" ht="15.75">
      <c r="A16" s="61"/>
      <c r="B16" s="60" t="s">
        <v>50</v>
      </c>
      <c r="C16" s="61"/>
      <c r="D16" s="62"/>
      <c r="E16" s="62">
        <f t="shared" si="0"/>
        <v>4800</v>
      </c>
      <c r="F16" s="62">
        <f>SUM(F17:F18)</f>
        <v>4800</v>
      </c>
      <c r="G16" s="62"/>
      <c r="H16" s="63"/>
      <c r="J16" s="37"/>
    </row>
    <row r="17" spans="1:8" s="6" customFormat="1" ht="94.5">
      <c r="A17" s="39">
        <v>1</v>
      </c>
      <c r="B17" s="22" t="s">
        <v>93</v>
      </c>
      <c r="C17" s="39" t="s">
        <v>156</v>
      </c>
      <c r="D17" s="31">
        <v>15697</v>
      </c>
      <c r="E17" s="32">
        <f t="shared" si="0"/>
        <v>1800</v>
      </c>
      <c r="F17" s="32">
        <v>1800</v>
      </c>
      <c r="G17" s="62"/>
      <c r="H17" s="64" t="s">
        <v>127</v>
      </c>
    </row>
    <row r="18" spans="1:8" s="6" customFormat="1" ht="47.25">
      <c r="A18" s="39">
        <v>2</v>
      </c>
      <c r="B18" s="22" t="s">
        <v>94</v>
      </c>
      <c r="C18" s="39" t="s">
        <v>157</v>
      </c>
      <c r="D18" s="31">
        <v>35488</v>
      </c>
      <c r="E18" s="32">
        <f t="shared" si="0"/>
        <v>3000</v>
      </c>
      <c r="F18" s="32">
        <v>3000</v>
      </c>
      <c r="G18" s="62"/>
      <c r="H18" s="64" t="s">
        <v>127</v>
      </c>
    </row>
    <row r="19" spans="1:8" s="6" customFormat="1" ht="15.75">
      <c r="A19" s="61" t="s">
        <v>8</v>
      </c>
      <c r="B19" s="61" t="s">
        <v>49</v>
      </c>
      <c r="C19" s="61"/>
      <c r="D19" s="62"/>
      <c r="E19" s="62">
        <f t="shared" si="0"/>
        <v>7700</v>
      </c>
      <c r="F19" s="62">
        <f>F20</f>
        <v>7700</v>
      </c>
      <c r="G19" s="62"/>
      <c r="H19" s="64"/>
    </row>
    <row r="20" spans="1:8" s="18" customFormat="1" ht="15.75">
      <c r="A20" s="61"/>
      <c r="B20" s="60" t="s">
        <v>50</v>
      </c>
      <c r="C20" s="61"/>
      <c r="D20" s="62"/>
      <c r="E20" s="62">
        <f t="shared" si="0"/>
        <v>7700</v>
      </c>
      <c r="F20" s="62">
        <f>SUM(F21:F23)</f>
        <v>7700</v>
      </c>
      <c r="G20" s="62"/>
      <c r="H20" s="64"/>
    </row>
    <row r="21" spans="1:8" s="3" customFormat="1" ht="78.75">
      <c r="A21" s="39">
        <v>1</v>
      </c>
      <c r="B21" s="36" t="s">
        <v>205</v>
      </c>
      <c r="C21" s="40" t="s">
        <v>122</v>
      </c>
      <c r="D21" s="31">
        <v>14727</v>
      </c>
      <c r="E21" s="32">
        <f t="shared" si="0"/>
        <v>1200</v>
      </c>
      <c r="F21" s="66">
        <v>1200</v>
      </c>
      <c r="G21" s="66"/>
      <c r="H21" s="64" t="s">
        <v>128</v>
      </c>
    </row>
    <row r="22" spans="1:8" s="3" customFormat="1" ht="94.5">
      <c r="A22" s="39">
        <v>2</v>
      </c>
      <c r="B22" s="36" t="s">
        <v>206</v>
      </c>
      <c r="C22" s="39" t="s">
        <v>123</v>
      </c>
      <c r="D22" s="31">
        <v>43039</v>
      </c>
      <c r="E22" s="32">
        <f t="shared" si="0"/>
        <v>2500</v>
      </c>
      <c r="F22" s="66">
        <v>2500</v>
      </c>
      <c r="G22" s="66"/>
      <c r="H22" s="64" t="s">
        <v>128</v>
      </c>
    </row>
    <row r="23" spans="1:8" s="3" customFormat="1" ht="94.5">
      <c r="A23" s="39">
        <v>3</v>
      </c>
      <c r="B23" s="22" t="s">
        <v>207</v>
      </c>
      <c r="C23" s="39" t="s">
        <v>124</v>
      </c>
      <c r="D23" s="31">
        <v>11353</v>
      </c>
      <c r="E23" s="32">
        <f t="shared" si="0"/>
        <v>4000</v>
      </c>
      <c r="F23" s="66">
        <v>4000</v>
      </c>
      <c r="G23" s="66"/>
      <c r="H23" s="64" t="s">
        <v>129</v>
      </c>
    </row>
    <row r="24" spans="1:8" s="6" customFormat="1" ht="15.75">
      <c r="A24" s="61" t="s">
        <v>9</v>
      </c>
      <c r="B24" s="61" t="s">
        <v>52</v>
      </c>
      <c r="C24" s="61"/>
      <c r="D24" s="62"/>
      <c r="E24" s="62">
        <f t="shared" si="0"/>
        <v>64100</v>
      </c>
      <c r="F24" s="62">
        <f>F25+F37</f>
        <v>64100</v>
      </c>
      <c r="G24" s="62"/>
      <c r="H24" s="64"/>
    </row>
    <row r="25" spans="1:8" s="6" customFormat="1" ht="15.75">
      <c r="A25" s="61"/>
      <c r="B25" s="60" t="s">
        <v>54</v>
      </c>
      <c r="C25" s="61"/>
      <c r="D25" s="62"/>
      <c r="E25" s="62">
        <f t="shared" si="0"/>
        <v>59100</v>
      </c>
      <c r="F25" s="62">
        <f>SUM(F26:F36)</f>
        <v>59100</v>
      </c>
      <c r="G25" s="62"/>
      <c r="H25" s="64"/>
    </row>
    <row r="26" spans="1:8" s="6" customFormat="1" ht="47.25">
      <c r="A26" s="39">
        <v>1</v>
      </c>
      <c r="B26" s="34" t="s">
        <v>179</v>
      </c>
      <c r="C26" s="39" t="s">
        <v>95</v>
      </c>
      <c r="D26" s="31">
        <v>9500</v>
      </c>
      <c r="E26" s="32">
        <f t="shared" si="0"/>
        <v>1400</v>
      </c>
      <c r="F26" s="32">
        <v>1400</v>
      </c>
      <c r="G26" s="62"/>
      <c r="H26" s="64" t="s">
        <v>135</v>
      </c>
    </row>
    <row r="27" spans="1:8" s="6" customFormat="1" ht="47.25">
      <c r="A27" s="39">
        <v>2</v>
      </c>
      <c r="B27" s="22" t="s">
        <v>180</v>
      </c>
      <c r="C27" s="39" t="s">
        <v>56</v>
      </c>
      <c r="D27" s="31">
        <v>27288</v>
      </c>
      <c r="E27" s="32">
        <f t="shared" si="0"/>
        <v>2500</v>
      </c>
      <c r="F27" s="32">
        <v>2500</v>
      </c>
      <c r="G27" s="62"/>
      <c r="H27" s="64" t="s">
        <v>135</v>
      </c>
    </row>
    <row r="28" spans="1:8" s="6" customFormat="1" ht="47.25">
      <c r="A28" s="39">
        <v>3</v>
      </c>
      <c r="B28" s="22" t="s">
        <v>181</v>
      </c>
      <c r="C28" s="39" t="s">
        <v>57</v>
      </c>
      <c r="D28" s="31">
        <v>71500</v>
      </c>
      <c r="E28" s="32">
        <f t="shared" si="0"/>
        <v>3000</v>
      </c>
      <c r="F28" s="32">
        <v>3000</v>
      </c>
      <c r="G28" s="62"/>
      <c r="H28" s="64" t="s">
        <v>135</v>
      </c>
    </row>
    <row r="29" spans="1:8" s="6" customFormat="1" ht="47.25">
      <c r="A29" s="39">
        <v>4</v>
      </c>
      <c r="B29" s="22" t="s">
        <v>182</v>
      </c>
      <c r="C29" s="39" t="s">
        <v>58</v>
      </c>
      <c r="D29" s="31">
        <f>8100+8200+4060</f>
        <v>20360</v>
      </c>
      <c r="E29" s="32">
        <f t="shared" si="0"/>
        <v>1200</v>
      </c>
      <c r="F29" s="32">
        <v>1200</v>
      </c>
      <c r="G29" s="62"/>
      <c r="H29" s="64" t="s">
        <v>135</v>
      </c>
    </row>
    <row r="30" spans="1:8" s="6" customFormat="1" ht="94.5">
      <c r="A30" s="39">
        <v>5</v>
      </c>
      <c r="B30" s="22" t="s">
        <v>55</v>
      </c>
      <c r="C30" s="39" t="s">
        <v>96</v>
      </c>
      <c r="D30" s="31">
        <v>97374</v>
      </c>
      <c r="E30" s="32">
        <f t="shared" si="0"/>
        <v>18000</v>
      </c>
      <c r="F30" s="32">
        <v>18000</v>
      </c>
      <c r="G30" s="62"/>
      <c r="H30" s="64" t="s">
        <v>135</v>
      </c>
    </row>
    <row r="31" spans="1:8" s="6" customFormat="1" ht="94.5">
      <c r="A31" s="39">
        <v>6</v>
      </c>
      <c r="B31" s="22" t="s">
        <v>183</v>
      </c>
      <c r="C31" s="39" t="s">
        <v>59</v>
      </c>
      <c r="D31" s="31">
        <v>26054</v>
      </c>
      <c r="E31" s="32">
        <f t="shared" si="0"/>
        <v>6000</v>
      </c>
      <c r="F31" s="32">
        <v>6000</v>
      </c>
      <c r="G31" s="62"/>
      <c r="H31" s="64" t="s">
        <v>135</v>
      </c>
    </row>
    <row r="32" spans="1:8" s="6" customFormat="1" ht="47.25">
      <c r="A32" s="39">
        <v>7</v>
      </c>
      <c r="B32" s="22" t="s">
        <v>184</v>
      </c>
      <c r="C32" s="39" t="s">
        <v>97</v>
      </c>
      <c r="D32" s="31">
        <v>48682</v>
      </c>
      <c r="E32" s="32">
        <f t="shared" si="0"/>
        <v>3000</v>
      </c>
      <c r="F32" s="32">
        <v>3000</v>
      </c>
      <c r="G32" s="62"/>
      <c r="H32" s="64" t="s">
        <v>136</v>
      </c>
    </row>
    <row r="33" spans="1:8" s="6" customFormat="1" ht="47.25">
      <c r="A33" s="39">
        <v>8</v>
      </c>
      <c r="B33" s="22" t="s">
        <v>185</v>
      </c>
      <c r="C33" s="39" t="s">
        <v>98</v>
      </c>
      <c r="D33" s="31">
        <v>14924</v>
      </c>
      <c r="E33" s="32">
        <f t="shared" si="0"/>
        <v>4000</v>
      </c>
      <c r="F33" s="32">
        <v>4000</v>
      </c>
      <c r="G33" s="62"/>
      <c r="H33" s="64" t="s">
        <v>137</v>
      </c>
    </row>
    <row r="34" spans="1:8" s="3" customFormat="1" ht="47.25">
      <c r="A34" s="39">
        <v>9</v>
      </c>
      <c r="B34" s="22" t="s">
        <v>211</v>
      </c>
      <c r="C34" s="39" t="s">
        <v>158</v>
      </c>
      <c r="D34" s="31">
        <v>253831</v>
      </c>
      <c r="E34" s="32">
        <f t="shared" si="0"/>
        <v>10000</v>
      </c>
      <c r="F34" s="17">
        <v>10000</v>
      </c>
      <c r="G34" s="17"/>
      <c r="H34" s="64" t="s">
        <v>135</v>
      </c>
    </row>
    <row r="35" spans="1:8" s="3" customFormat="1" ht="47.25">
      <c r="A35" s="39">
        <v>10</v>
      </c>
      <c r="B35" s="22" t="s">
        <v>53</v>
      </c>
      <c r="C35" s="39" t="s">
        <v>159</v>
      </c>
      <c r="D35" s="31">
        <v>199000</v>
      </c>
      <c r="E35" s="32">
        <f t="shared" si="0"/>
        <v>5000</v>
      </c>
      <c r="F35" s="17">
        <v>5000</v>
      </c>
      <c r="G35" s="17"/>
      <c r="H35" s="64" t="s">
        <v>135</v>
      </c>
    </row>
    <row r="36" spans="1:8" s="3" customFormat="1" ht="47.25">
      <c r="A36" s="39">
        <v>11</v>
      </c>
      <c r="B36" s="22" t="s">
        <v>212</v>
      </c>
      <c r="C36" s="39" t="s">
        <v>160</v>
      </c>
      <c r="D36" s="33">
        <v>60870</v>
      </c>
      <c r="E36" s="32">
        <f t="shared" si="0"/>
        <v>5000</v>
      </c>
      <c r="F36" s="17">
        <v>5000</v>
      </c>
      <c r="G36" s="17"/>
      <c r="H36" s="64" t="s">
        <v>135</v>
      </c>
    </row>
    <row r="37" spans="1:8" s="3" customFormat="1" ht="15.75">
      <c r="A37" s="39"/>
      <c r="B37" s="60" t="s">
        <v>60</v>
      </c>
      <c r="C37" s="39"/>
      <c r="D37" s="70"/>
      <c r="E37" s="62">
        <f t="shared" si="0"/>
        <v>5000</v>
      </c>
      <c r="F37" s="70">
        <f>SUM(F38:F38)</f>
        <v>5000</v>
      </c>
      <c r="G37" s="66"/>
      <c r="H37" s="64"/>
    </row>
    <row r="38" spans="1:8" s="3" customFormat="1" ht="47.25">
      <c r="A38" s="39">
        <v>1</v>
      </c>
      <c r="B38" s="22" t="s">
        <v>61</v>
      </c>
      <c r="C38" s="39" t="s">
        <v>62</v>
      </c>
      <c r="D38" s="17">
        <v>11940</v>
      </c>
      <c r="E38" s="32">
        <f t="shared" si="0"/>
        <v>5000</v>
      </c>
      <c r="F38" s="66">
        <v>5000</v>
      </c>
      <c r="G38" s="66"/>
      <c r="H38" s="64" t="s">
        <v>135</v>
      </c>
    </row>
    <row r="39" spans="1:8" s="6" customFormat="1" ht="15.75">
      <c r="A39" s="61" t="s">
        <v>28</v>
      </c>
      <c r="B39" s="61" t="s">
        <v>63</v>
      </c>
      <c r="C39" s="61"/>
      <c r="D39" s="62"/>
      <c r="E39" s="62">
        <f t="shared" si="0"/>
        <v>11000</v>
      </c>
      <c r="F39" s="62">
        <f>F40</f>
        <v>11000</v>
      </c>
      <c r="G39" s="62"/>
      <c r="H39" s="64"/>
    </row>
    <row r="40" spans="1:8" s="16" customFormat="1" ht="15.75">
      <c r="A40" s="61"/>
      <c r="B40" s="60" t="s">
        <v>54</v>
      </c>
      <c r="C40" s="61"/>
      <c r="D40" s="62"/>
      <c r="E40" s="62">
        <f t="shared" si="0"/>
        <v>11000</v>
      </c>
      <c r="F40" s="62">
        <f>SUM(F41:F42)</f>
        <v>11000</v>
      </c>
      <c r="G40" s="62"/>
      <c r="H40" s="64"/>
    </row>
    <row r="41" spans="1:8" s="3" customFormat="1" ht="63">
      <c r="A41" s="39">
        <v>1</v>
      </c>
      <c r="B41" s="34" t="s">
        <v>199</v>
      </c>
      <c r="C41" s="41" t="s">
        <v>64</v>
      </c>
      <c r="D41" s="17">
        <v>46969</v>
      </c>
      <c r="E41" s="32">
        <f t="shared" si="0"/>
        <v>10000</v>
      </c>
      <c r="F41" s="66">
        <v>10000</v>
      </c>
      <c r="G41" s="66"/>
      <c r="H41" s="64" t="s">
        <v>130</v>
      </c>
    </row>
    <row r="42" spans="1:8" s="3" customFormat="1" ht="47.25">
      <c r="A42" s="39">
        <v>2</v>
      </c>
      <c r="B42" s="22" t="s">
        <v>213</v>
      </c>
      <c r="C42" s="42" t="s">
        <v>99</v>
      </c>
      <c r="D42" s="32">
        <v>4365</v>
      </c>
      <c r="E42" s="32">
        <f t="shared" si="0"/>
        <v>1000</v>
      </c>
      <c r="F42" s="66">
        <v>1000</v>
      </c>
      <c r="G42" s="66"/>
      <c r="H42" s="64" t="s">
        <v>131</v>
      </c>
    </row>
    <row r="43" spans="1:8" s="16" customFormat="1" ht="15.75">
      <c r="A43" s="61" t="s">
        <v>30</v>
      </c>
      <c r="B43" s="61" t="s">
        <v>65</v>
      </c>
      <c r="C43" s="61"/>
      <c r="D43" s="62"/>
      <c r="E43" s="62">
        <f t="shared" si="0"/>
        <v>109500</v>
      </c>
      <c r="F43" s="62"/>
      <c r="G43" s="62">
        <f>G44+G55</f>
        <v>109500</v>
      </c>
      <c r="H43" s="64"/>
    </row>
    <row r="44" spans="1:8" s="16" customFormat="1" ht="15.75">
      <c r="A44" s="61"/>
      <c r="B44" s="60" t="s">
        <v>208</v>
      </c>
      <c r="C44" s="61"/>
      <c r="D44" s="62"/>
      <c r="E44" s="62">
        <f t="shared" si="0"/>
        <v>35500</v>
      </c>
      <c r="F44" s="62"/>
      <c r="G44" s="62">
        <f>SUM(G45:G54)</f>
        <v>35500</v>
      </c>
      <c r="H44" s="64"/>
    </row>
    <row r="45" spans="1:8" s="3" customFormat="1" ht="31.5">
      <c r="A45" s="39">
        <v>1</v>
      </c>
      <c r="B45" s="22" t="s">
        <v>200</v>
      </c>
      <c r="C45" s="42" t="s">
        <v>66</v>
      </c>
      <c r="D45" s="32">
        <v>29737</v>
      </c>
      <c r="E45" s="32">
        <f t="shared" si="0"/>
        <v>6000</v>
      </c>
      <c r="F45" s="32"/>
      <c r="G45" s="32">
        <v>6000</v>
      </c>
      <c r="H45" s="64" t="s">
        <v>162</v>
      </c>
    </row>
    <row r="46" spans="1:8" s="3" customFormat="1" ht="63">
      <c r="A46" s="39">
        <v>2</v>
      </c>
      <c r="B46" s="22" t="s">
        <v>201</v>
      </c>
      <c r="C46" s="42" t="s">
        <v>107</v>
      </c>
      <c r="D46" s="32">
        <v>33400</v>
      </c>
      <c r="E46" s="32">
        <f t="shared" si="0"/>
        <v>4000</v>
      </c>
      <c r="F46" s="32"/>
      <c r="G46" s="32">
        <v>4000</v>
      </c>
      <c r="H46" s="64" t="s">
        <v>162</v>
      </c>
    </row>
    <row r="47" spans="1:8" s="3" customFormat="1" ht="63">
      <c r="A47" s="39">
        <v>3</v>
      </c>
      <c r="B47" s="22" t="s">
        <v>108</v>
      </c>
      <c r="C47" s="42" t="s">
        <v>109</v>
      </c>
      <c r="D47" s="32">
        <v>24942</v>
      </c>
      <c r="E47" s="32">
        <f t="shared" si="0"/>
        <v>2000</v>
      </c>
      <c r="F47" s="32"/>
      <c r="G47" s="32">
        <v>2000</v>
      </c>
      <c r="H47" s="64" t="s">
        <v>145</v>
      </c>
    </row>
    <row r="48" spans="1:8" s="3" customFormat="1" ht="63">
      <c r="A48" s="39">
        <v>4</v>
      </c>
      <c r="B48" s="35" t="s">
        <v>110</v>
      </c>
      <c r="C48" s="43" t="s">
        <v>111</v>
      </c>
      <c r="D48" s="32">
        <v>11700</v>
      </c>
      <c r="E48" s="32">
        <f t="shared" si="0"/>
        <v>2000</v>
      </c>
      <c r="F48" s="32"/>
      <c r="G48" s="32">
        <v>2000</v>
      </c>
      <c r="H48" s="64" t="s">
        <v>163</v>
      </c>
    </row>
    <row r="49" spans="1:8" s="3" customFormat="1" ht="31.5">
      <c r="A49" s="39">
        <v>5</v>
      </c>
      <c r="B49" s="35" t="s">
        <v>186</v>
      </c>
      <c r="C49" s="43" t="s">
        <v>112</v>
      </c>
      <c r="D49" s="32">
        <v>28834</v>
      </c>
      <c r="E49" s="32">
        <f t="shared" si="0"/>
        <v>3000</v>
      </c>
      <c r="F49" s="32"/>
      <c r="G49" s="32">
        <v>3000</v>
      </c>
      <c r="H49" s="64" t="s">
        <v>164</v>
      </c>
    </row>
    <row r="50" spans="1:8" s="3" customFormat="1" ht="31.5">
      <c r="A50" s="39">
        <v>6</v>
      </c>
      <c r="B50" s="22" t="s">
        <v>188</v>
      </c>
      <c r="C50" s="42" t="s">
        <v>67</v>
      </c>
      <c r="D50" s="32">
        <v>3735</v>
      </c>
      <c r="E50" s="32">
        <f t="shared" si="0"/>
        <v>2000</v>
      </c>
      <c r="F50" s="32"/>
      <c r="G50" s="32">
        <v>2000</v>
      </c>
      <c r="H50" s="64" t="s">
        <v>165</v>
      </c>
    </row>
    <row r="51" spans="1:8" s="3" customFormat="1" ht="31.5">
      <c r="A51" s="39">
        <v>7</v>
      </c>
      <c r="B51" s="22" t="s">
        <v>68</v>
      </c>
      <c r="C51" s="42" t="s">
        <v>69</v>
      </c>
      <c r="D51" s="32">
        <v>6820</v>
      </c>
      <c r="E51" s="32">
        <f t="shared" si="0"/>
        <v>3500</v>
      </c>
      <c r="F51" s="32"/>
      <c r="G51" s="32">
        <v>3500</v>
      </c>
      <c r="H51" s="64" t="s">
        <v>162</v>
      </c>
    </row>
    <row r="52" spans="1:8" s="3" customFormat="1" ht="15.75">
      <c r="A52" s="39">
        <v>8</v>
      </c>
      <c r="B52" s="22" t="s">
        <v>113</v>
      </c>
      <c r="C52" s="42"/>
      <c r="D52" s="32"/>
      <c r="E52" s="32">
        <f t="shared" si="0"/>
        <v>1000</v>
      </c>
      <c r="F52" s="32"/>
      <c r="G52" s="32">
        <v>1000</v>
      </c>
      <c r="H52" s="64"/>
    </row>
    <row r="53" spans="1:8" s="3" customFormat="1" ht="31.5">
      <c r="A53" s="39">
        <v>9</v>
      </c>
      <c r="B53" s="22" t="s">
        <v>214</v>
      </c>
      <c r="C53" s="42"/>
      <c r="D53" s="32"/>
      <c r="E53" s="32">
        <f t="shared" si="0"/>
        <v>10000</v>
      </c>
      <c r="F53" s="32"/>
      <c r="G53" s="32">
        <v>10000</v>
      </c>
      <c r="H53" s="64"/>
    </row>
    <row r="54" spans="1:8" s="3" customFormat="1" ht="15.75">
      <c r="A54" s="39">
        <v>10</v>
      </c>
      <c r="B54" s="22" t="s">
        <v>187</v>
      </c>
      <c r="C54" s="42"/>
      <c r="D54" s="32"/>
      <c r="E54" s="32">
        <f t="shared" si="0"/>
        <v>2000</v>
      </c>
      <c r="F54" s="32"/>
      <c r="G54" s="32">
        <v>2000</v>
      </c>
      <c r="H54" s="64"/>
    </row>
    <row r="55" spans="1:8" s="18" customFormat="1" ht="15.75">
      <c r="A55" s="61"/>
      <c r="B55" s="60" t="s">
        <v>70</v>
      </c>
      <c r="C55" s="68"/>
      <c r="D55" s="62"/>
      <c r="E55" s="62">
        <f t="shared" si="0"/>
        <v>74000</v>
      </c>
      <c r="F55" s="62"/>
      <c r="G55" s="62">
        <f>SUM(G56:G65)</f>
        <v>74000</v>
      </c>
      <c r="H55" s="64"/>
    </row>
    <row r="56" spans="1:8" s="23" customFormat="1" ht="31.5">
      <c r="A56" s="39">
        <v>1</v>
      </c>
      <c r="B56" s="22" t="s">
        <v>71</v>
      </c>
      <c r="C56" s="42" t="s">
        <v>72</v>
      </c>
      <c r="D56" s="32">
        <v>106600</v>
      </c>
      <c r="E56" s="32">
        <f t="shared" si="0"/>
        <v>30000</v>
      </c>
      <c r="F56" s="32"/>
      <c r="G56" s="32">
        <v>30000</v>
      </c>
      <c r="H56" s="39" t="s">
        <v>142</v>
      </c>
    </row>
    <row r="57" spans="1:8" s="23" customFormat="1" ht="31.5">
      <c r="A57" s="39">
        <v>2</v>
      </c>
      <c r="B57" s="22" t="s">
        <v>114</v>
      </c>
      <c r="C57" s="42" t="s">
        <v>115</v>
      </c>
      <c r="D57" s="31">
        <v>39285</v>
      </c>
      <c r="E57" s="32">
        <f t="shared" si="0"/>
        <v>8000</v>
      </c>
      <c r="F57" s="32"/>
      <c r="G57" s="32">
        <v>8000</v>
      </c>
      <c r="H57" s="64" t="s">
        <v>162</v>
      </c>
    </row>
    <row r="58" spans="1:8" s="24" customFormat="1" ht="31.5">
      <c r="A58" s="39">
        <v>3</v>
      </c>
      <c r="B58" s="22" t="s">
        <v>73</v>
      </c>
      <c r="C58" s="42" t="s">
        <v>74</v>
      </c>
      <c r="D58" s="32">
        <v>4324</v>
      </c>
      <c r="E58" s="32">
        <f t="shared" si="0"/>
        <v>3000</v>
      </c>
      <c r="F58" s="32"/>
      <c r="G58" s="32">
        <v>3000</v>
      </c>
      <c r="H58" s="64" t="s">
        <v>162</v>
      </c>
    </row>
    <row r="59" spans="1:8" s="24" customFormat="1" ht="31.5">
      <c r="A59" s="39">
        <v>4</v>
      </c>
      <c r="B59" s="22" t="s">
        <v>150</v>
      </c>
      <c r="C59" s="44" t="s">
        <v>116</v>
      </c>
      <c r="D59" s="31">
        <v>7690</v>
      </c>
      <c r="E59" s="32">
        <f t="shared" si="0"/>
        <v>4000</v>
      </c>
      <c r="F59" s="32"/>
      <c r="G59" s="32">
        <v>4000</v>
      </c>
      <c r="H59" s="64" t="s">
        <v>162</v>
      </c>
    </row>
    <row r="60" spans="1:8" s="24" customFormat="1" ht="31.5">
      <c r="A60" s="39">
        <v>5</v>
      </c>
      <c r="B60" s="22" t="s">
        <v>75</v>
      </c>
      <c r="C60" s="42" t="s">
        <v>76</v>
      </c>
      <c r="D60" s="32">
        <v>5869</v>
      </c>
      <c r="E60" s="32">
        <f t="shared" si="0"/>
        <v>3300</v>
      </c>
      <c r="F60" s="32"/>
      <c r="G60" s="32">
        <v>3300</v>
      </c>
      <c r="H60" s="64" t="s">
        <v>162</v>
      </c>
    </row>
    <row r="61" spans="1:8" s="30" customFormat="1" ht="15.75">
      <c r="A61" s="39">
        <v>6</v>
      </c>
      <c r="B61" s="22" t="s">
        <v>189</v>
      </c>
      <c r="C61" s="42"/>
      <c r="D61" s="32"/>
      <c r="E61" s="32">
        <f t="shared" si="0"/>
        <v>3000</v>
      </c>
      <c r="F61" s="32"/>
      <c r="G61" s="32">
        <v>3000</v>
      </c>
      <c r="H61" s="39" t="s">
        <v>166</v>
      </c>
    </row>
    <row r="62" spans="1:8" s="24" customFormat="1" ht="31.5">
      <c r="A62" s="39">
        <v>7</v>
      </c>
      <c r="B62" s="22" t="s">
        <v>151</v>
      </c>
      <c r="C62" s="42" t="s">
        <v>77</v>
      </c>
      <c r="D62" s="32">
        <v>9780</v>
      </c>
      <c r="E62" s="32">
        <f t="shared" si="0"/>
        <v>5000</v>
      </c>
      <c r="F62" s="32"/>
      <c r="G62" s="32">
        <v>5000</v>
      </c>
      <c r="H62" s="64" t="s">
        <v>162</v>
      </c>
    </row>
    <row r="63" spans="1:8" s="24" customFormat="1" ht="15.75">
      <c r="A63" s="39">
        <v>8</v>
      </c>
      <c r="B63" s="22" t="s">
        <v>215</v>
      </c>
      <c r="C63" s="42"/>
      <c r="D63" s="32"/>
      <c r="E63" s="32">
        <f t="shared" si="0"/>
        <v>8000</v>
      </c>
      <c r="F63" s="32"/>
      <c r="G63" s="32">
        <v>8000</v>
      </c>
      <c r="H63" s="64" t="s">
        <v>162</v>
      </c>
    </row>
    <row r="64" spans="1:8" s="24" customFormat="1" ht="47.25">
      <c r="A64" s="39">
        <v>9</v>
      </c>
      <c r="B64" s="22" t="s">
        <v>202</v>
      </c>
      <c r="C64" s="42" t="s">
        <v>169</v>
      </c>
      <c r="D64" s="32">
        <v>11967</v>
      </c>
      <c r="E64" s="32">
        <f t="shared" si="0"/>
        <v>3700</v>
      </c>
      <c r="F64" s="32"/>
      <c r="G64" s="32">
        <v>3700</v>
      </c>
      <c r="H64" s="64" t="s">
        <v>163</v>
      </c>
    </row>
    <row r="65" spans="1:8" s="24" customFormat="1" ht="31.5">
      <c r="A65" s="39">
        <v>10</v>
      </c>
      <c r="B65" s="22" t="s">
        <v>152</v>
      </c>
      <c r="C65" s="42" t="s">
        <v>78</v>
      </c>
      <c r="D65" s="32">
        <v>12401</v>
      </c>
      <c r="E65" s="32">
        <f t="shared" si="0"/>
        <v>6000</v>
      </c>
      <c r="F65" s="32"/>
      <c r="G65" s="32">
        <v>6000</v>
      </c>
      <c r="H65" s="64" t="s">
        <v>162</v>
      </c>
    </row>
    <row r="66" spans="1:8" s="6" customFormat="1" ht="15.75">
      <c r="A66" s="61" t="s">
        <v>32</v>
      </c>
      <c r="B66" s="61" t="s">
        <v>79</v>
      </c>
      <c r="C66" s="61"/>
      <c r="D66" s="62"/>
      <c r="E66" s="62">
        <f t="shared" si="0"/>
        <v>7000</v>
      </c>
      <c r="F66" s="62"/>
      <c r="G66" s="62">
        <f>G69+G67</f>
        <v>7000</v>
      </c>
      <c r="H66" s="64"/>
    </row>
    <row r="67" spans="1:8" s="6" customFormat="1" ht="15.75">
      <c r="A67" s="61"/>
      <c r="B67" s="60" t="s">
        <v>50</v>
      </c>
      <c r="C67" s="61"/>
      <c r="D67" s="62"/>
      <c r="E67" s="62">
        <f t="shared" si="0"/>
        <v>2000</v>
      </c>
      <c r="F67" s="62"/>
      <c r="G67" s="62">
        <f>SUM(G68)</f>
        <v>2000</v>
      </c>
      <c r="H67" s="64"/>
    </row>
    <row r="68" spans="1:8" s="6" customFormat="1" ht="31.5">
      <c r="A68" s="39">
        <v>1</v>
      </c>
      <c r="B68" s="22" t="s">
        <v>105</v>
      </c>
      <c r="C68" s="39" t="s">
        <v>106</v>
      </c>
      <c r="D68" s="32">
        <v>20430</v>
      </c>
      <c r="E68" s="32">
        <f t="shared" si="0"/>
        <v>2000</v>
      </c>
      <c r="F68" s="32"/>
      <c r="G68" s="32">
        <v>2000</v>
      </c>
      <c r="H68" s="64" t="s">
        <v>153</v>
      </c>
    </row>
    <row r="69" spans="1:8" s="25" customFormat="1" ht="15.75">
      <c r="A69" s="61"/>
      <c r="B69" s="60" t="s">
        <v>60</v>
      </c>
      <c r="C69" s="61"/>
      <c r="D69" s="62"/>
      <c r="E69" s="62">
        <f t="shared" si="0"/>
        <v>5000</v>
      </c>
      <c r="F69" s="62"/>
      <c r="G69" s="62">
        <f>SUM(G70:G70)</f>
        <v>5000</v>
      </c>
      <c r="H69" s="39"/>
    </row>
    <row r="70" spans="1:8" s="24" customFormat="1" ht="31.5">
      <c r="A70" s="39">
        <v>1</v>
      </c>
      <c r="B70" s="22" t="s">
        <v>203</v>
      </c>
      <c r="C70" s="39" t="s">
        <v>80</v>
      </c>
      <c r="D70" s="32">
        <v>5039</v>
      </c>
      <c r="E70" s="32">
        <f t="shared" si="0"/>
        <v>5000</v>
      </c>
      <c r="F70" s="32"/>
      <c r="G70" s="32">
        <v>5000</v>
      </c>
      <c r="H70" s="67" t="s">
        <v>167</v>
      </c>
    </row>
    <row r="71" spans="1:8" s="26" customFormat="1" ht="15.75">
      <c r="A71" s="61" t="s">
        <v>34</v>
      </c>
      <c r="B71" s="61" t="s">
        <v>81</v>
      </c>
      <c r="C71" s="68"/>
      <c r="D71" s="62"/>
      <c r="E71" s="62">
        <f t="shared" si="0"/>
        <v>18000</v>
      </c>
      <c r="F71" s="62"/>
      <c r="G71" s="62">
        <v>18000</v>
      </c>
      <c r="H71" s="39"/>
    </row>
    <row r="72" spans="1:8" s="26" customFormat="1" ht="15.75">
      <c r="A72" s="61" t="s">
        <v>36</v>
      </c>
      <c r="B72" s="61" t="s">
        <v>82</v>
      </c>
      <c r="C72" s="68"/>
      <c r="D72" s="62">
        <f>D73+D77</f>
        <v>172049</v>
      </c>
      <c r="E72" s="62">
        <f t="shared" si="0"/>
        <v>45500</v>
      </c>
      <c r="F72" s="62"/>
      <c r="G72" s="62">
        <f>G73+G77</f>
        <v>45500</v>
      </c>
      <c r="H72" s="39"/>
    </row>
    <row r="73" spans="1:8" s="25" customFormat="1" ht="15.75">
      <c r="A73" s="61"/>
      <c r="B73" s="60" t="s">
        <v>50</v>
      </c>
      <c r="C73" s="68"/>
      <c r="D73" s="62">
        <f>SUM(D74)</f>
        <v>5594</v>
      </c>
      <c r="E73" s="62">
        <f t="shared" si="0"/>
        <v>17500</v>
      </c>
      <c r="F73" s="62"/>
      <c r="G73" s="62">
        <f>SUM(G74:G76)</f>
        <v>17500</v>
      </c>
      <c r="H73" s="39"/>
    </row>
    <row r="74" spans="1:8" s="24" customFormat="1" ht="31.5">
      <c r="A74" s="39">
        <v>1</v>
      </c>
      <c r="B74" s="22" t="s">
        <v>204</v>
      </c>
      <c r="C74" s="42" t="s">
        <v>101</v>
      </c>
      <c r="D74" s="32">
        <v>5594</v>
      </c>
      <c r="E74" s="32">
        <f t="shared" si="0"/>
        <v>4000</v>
      </c>
      <c r="F74" s="62"/>
      <c r="G74" s="32">
        <v>4000</v>
      </c>
      <c r="H74" s="39" t="s">
        <v>155</v>
      </c>
    </row>
    <row r="75" spans="1:8" s="24" customFormat="1" ht="126">
      <c r="A75" s="39">
        <v>2</v>
      </c>
      <c r="B75" s="22" t="s">
        <v>192</v>
      </c>
      <c r="C75" s="39" t="s">
        <v>100</v>
      </c>
      <c r="D75" s="32">
        <v>17788</v>
      </c>
      <c r="E75" s="32">
        <f t="shared" si="0"/>
        <v>5000</v>
      </c>
      <c r="F75" s="32"/>
      <c r="G75" s="32">
        <v>5000</v>
      </c>
      <c r="H75" s="39" t="s">
        <v>168</v>
      </c>
    </row>
    <row r="76" spans="1:8" s="24" customFormat="1" ht="47.25">
      <c r="A76" s="39">
        <v>3</v>
      </c>
      <c r="B76" s="22" t="s">
        <v>191</v>
      </c>
      <c r="C76" s="43" t="s">
        <v>102</v>
      </c>
      <c r="D76" s="32">
        <v>198000</v>
      </c>
      <c r="E76" s="32">
        <f t="shared" si="0"/>
        <v>8500</v>
      </c>
      <c r="F76" s="32"/>
      <c r="G76" s="32">
        <v>8500</v>
      </c>
      <c r="H76" s="39" t="s">
        <v>154</v>
      </c>
    </row>
    <row r="77" spans="1:8" s="24" customFormat="1" ht="15.75">
      <c r="A77" s="39"/>
      <c r="B77" s="60" t="s">
        <v>60</v>
      </c>
      <c r="C77" s="42"/>
      <c r="D77" s="62">
        <f>SUM(D78:D79)</f>
        <v>166455</v>
      </c>
      <c r="E77" s="62">
        <f t="shared" si="0"/>
        <v>28000</v>
      </c>
      <c r="F77" s="62"/>
      <c r="G77" s="62">
        <f>SUM(G78:G79)</f>
        <v>28000</v>
      </c>
      <c r="H77" s="39"/>
    </row>
    <row r="78" spans="1:8" s="24" customFormat="1" ht="31.5">
      <c r="A78" s="39">
        <v>1</v>
      </c>
      <c r="B78" s="22" t="s">
        <v>103</v>
      </c>
      <c r="C78" s="42" t="s">
        <v>104</v>
      </c>
      <c r="D78" s="32">
        <v>163000</v>
      </c>
      <c r="E78" s="32">
        <f t="shared" si="0"/>
        <v>25000</v>
      </c>
      <c r="F78" s="32"/>
      <c r="G78" s="32">
        <v>25000</v>
      </c>
      <c r="H78" s="39" t="s">
        <v>168</v>
      </c>
    </row>
    <row r="79" spans="1:8" s="24" customFormat="1" ht="31.5">
      <c r="A79" s="39">
        <v>2</v>
      </c>
      <c r="B79" s="22" t="s">
        <v>193</v>
      </c>
      <c r="C79" s="42" t="s">
        <v>83</v>
      </c>
      <c r="D79" s="32">
        <v>3455</v>
      </c>
      <c r="E79" s="32">
        <f t="shared" si="0"/>
        <v>3000</v>
      </c>
      <c r="F79" s="32"/>
      <c r="G79" s="32">
        <v>3000</v>
      </c>
      <c r="H79" s="39" t="s">
        <v>155</v>
      </c>
    </row>
    <row r="80" spans="1:8" s="6" customFormat="1" ht="15.75">
      <c r="A80" s="61" t="s">
        <v>38</v>
      </c>
      <c r="B80" s="61" t="s">
        <v>84</v>
      </c>
      <c r="C80" s="61"/>
      <c r="D80" s="62"/>
      <c r="E80" s="62">
        <f t="shared" si="0"/>
        <v>14800</v>
      </c>
      <c r="F80" s="62">
        <f>F81</f>
        <v>14800</v>
      </c>
      <c r="G80" s="62"/>
      <c r="H80" s="64"/>
    </row>
    <row r="81" spans="1:8" s="16" customFormat="1" ht="15.75">
      <c r="A81" s="61"/>
      <c r="B81" s="60" t="s">
        <v>54</v>
      </c>
      <c r="C81" s="61"/>
      <c r="D81" s="62"/>
      <c r="E81" s="62">
        <f t="shared" si="0"/>
        <v>14800</v>
      </c>
      <c r="F81" s="62">
        <f>SUM(F82:F87)</f>
        <v>14800</v>
      </c>
      <c r="G81" s="62"/>
      <c r="H81" s="64"/>
    </row>
    <row r="82" spans="1:8" s="3" customFormat="1" ht="47.25">
      <c r="A82" s="39">
        <v>1</v>
      </c>
      <c r="B82" s="36" t="s">
        <v>190</v>
      </c>
      <c r="C82" s="39" t="s">
        <v>85</v>
      </c>
      <c r="D82" s="17">
        <v>8904</v>
      </c>
      <c r="E82" s="32">
        <f t="shared" si="0"/>
        <v>2000</v>
      </c>
      <c r="F82" s="66">
        <v>2000</v>
      </c>
      <c r="G82" s="66"/>
      <c r="H82" s="64" t="s">
        <v>138</v>
      </c>
    </row>
    <row r="83" spans="1:8" s="3" customFormat="1" ht="31.5">
      <c r="A83" s="39">
        <v>2</v>
      </c>
      <c r="B83" s="22" t="s">
        <v>194</v>
      </c>
      <c r="C83" s="42" t="s">
        <v>117</v>
      </c>
      <c r="D83" s="32">
        <v>4734</v>
      </c>
      <c r="E83" s="32">
        <f t="shared" si="0"/>
        <v>1000</v>
      </c>
      <c r="F83" s="66">
        <v>1000</v>
      </c>
      <c r="G83" s="66"/>
      <c r="H83" s="64" t="s">
        <v>139</v>
      </c>
    </row>
    <row r="84" spans="1:8" s="3" customFormat="1" ht="31.5">
      <c r="A84" s="39">
        <v>3</v>
      </c>
      <c r="B84" s="22" t="s">
        <v>195</v>
      </c>
      <c r="C84" s="39" t="s">
        <v>118</v>
      </c>
      <c r="D84" s="33">
        <v>3300</v>
      </c>
      <c r="E84" s="32">
        <f>F84+G84</f>
        <v>1000</v>
      </c>
      <c r="F84" s="66">
        <v>1000</v>
      </c>
      <c r="G84" s="66"/>
      <c r="H84" s="64" t="s">
        <v>139</v>
      </c>
    </row>
    <row r="85" spans="1:8" s="3" customFormat="1" ht="47.25">
      <c r="A85" s="39">
        <v>4</v>
      </c>
      <c r="B85" s="22" t="s">
        <v>119</v>
      </c>
      <c r="C85" s="39" t="s">
        <v>120</v>
      </c>
      <c r="D85" s="31">
        <v>2448</v>
      </c>
      <c r="E85" s="32">
        <f>F85+G85</f>
        <v>1300</v>
      </c>
      <c r="F85" s="66">
        <v>1300</v>
      </c>
      <c r="G85" s="66"/>
      <c r="H85" s="39" t="s">
        <v>140</v>
      </c>
    </row>
    <row r="86" spans="1:8" s="3" customFormat="1" ht="141.75">
      <c r="A86" s="39">
        <v>5</v>
      </c>
      <c r="B86" s="36" t="s">
        <v>51</v>
      </c>
      <c r="C86" s="39" t="s">
        <v>121</v>
      </c>
      <c r="D86" s="31">
        <v>25753</v>
      </c>
      <c r="E86" s="32">
        <f>F86+G86</f>
        <v>7000</v>
      </c>
      <c r="F86" s="66">
        <v>7000</v>
      </c>
      <c r="G86" s="66"/>
      <c r="H86" s="64" t="s">
        <v>128</v>
      </c>
    </row>
    <row r="87" spans="1:8" s="3" customFormat="1" ht="31.5">
      <c r="A87" s="39">
        <v>6</v>
      </c>
      <c r="B87" s="22" t="s">
        <v>196</v>
      </c>
      <c r="C87" s="42" t="s">
        <v>86</v>
      </c>
      <c r="D87" s="32">
        <v>13410</v>
      </c>
      <c r="E87" s="32">
        <f aca="true" t="shared" si="1" ref="E87:E94">F87+G87</f>
        <v>2500</v>
      </c>
      <c r="F87" s="32">
        <v>2500</v>
      </c>
      <c r="G87" s="32"/>
      <c r="H87" s="64" t="s">
        <v>141</v>
      </c>
    </row>
    <row r="88" spans="1:8" s="6" customFormat="1" ht="15.75">
      <c r="A88" s="61" t="s">
        <v>40</v>
      </c>
      <c r="B88" s="61" t="s">
        <v>87</v>
      </c>
      <c r="C88" s="68"/>
      <c r="D88" s="62">
        <f>D89+D91</f>
        <v>33030</v>
      </c>
      <c r="E88" s="62">
        <f t="shared" si="1"/>
        <v>8000</v>
      </c>
      <c r="F88" s="62">
        <f>F89+F91</f>
        <v>8000</v>
      </c>
      <c r="G88" s="62"/>
      <c r="H88" s="64"/>
    </row>
    <row r="89" spans="1:8" s="3" customFormat="1" ht="15.75">
      <c r="A89" s="39"/>
      <c r="B89" s="60" t="s">
        <v>54</v>
      </c>
      <c r="C89" s="42"/>
      <c r="D89" s="62">
        <f>SUM(D90)</f>
        <v>5000</v>
      </c>
      <c r="E89" s="62">
        <f t="shared" si="1"/>
        <v>3000</v>
      </c>
      <c r="F89" s="62">
        <f>SUM(F90)</f>
        <v>3000</v>
      </c>
      <c r="G89" s="62"/>
      <c r="H89" s="64"/>
    </row>
    <row r="90" spans="1:8" s="3" customFormat="1" ht="47.25">
      <c r="A90" s="39">
        <v>1</v>
      </c>
      <c r="B90" s="27" t="s">
        <v>88</v>
      </c>
      <c r="C90" s="43" t="s">
        <v>132</v>
      </c>
      <c r="D90" s="28">
        <v>5000</v>
      </c>
      <c r="E90" s="32">
        <f t="shared" si="1"/>
        <v>3000</v>
      </c>
      <c r="F90" s="32">
        <v>3000</v>
      </c>
      <c r="G90" s="32"/>
      <c r="H90" s="64" t="s">
        <v>133</v>
      </c>
    </row>
    <row r="91" spans="1:8" s="3" customFormat="1" ht="15.75">
      <c r="A91" s="39"/>
      <c r="B91" s="60" t="s">
        <v>60</v>
      </c>
      <c r="C91" s="43"/>
      <c r="D91" s="89">
        <f>SUM(D92:D92)</f>
        <v>28030</v>
      </c>
      <c r="E91" s="62">
        <f t="shared" si="1"/>
        <v>5000</v>
      </c>
      <c r="F91" s="89">
        <f>SUM(F92:F92)</f>
        <v>5000</v>
      </c>
      <c r="G91" s="89"/>
      <c r="H91" s="64"/>
    </row>
    <row r="92" spans="1:8" s="3" customFormat="1" ht="78.75">
      <c r="A92" s="39">
        <v>1</v>
      </c>
      <c r="B92" s="22" t="s">
        <v>197</v>
      </c>
      <c r="C92" s="42" t="s">
        <v>89</v>
      </c>
      <c r="D92" s="32">
        <v>28030</v>
      </c>
      <c r="E92" s="32">
        <f t="shared" si="1"/>
        <v>5000</v>
      </c>
      <c r="F92" s="32">
        <v>5000</v>
      </c>
      <c r="G92" s="32"/>
      <c r="H92" s="64" t="s">
        <v>134</v>
      </c>
    </row>
    <row r="93" spans="1:9" s="6" customFormat="1" ht="18">
      <c r="A93" s="61" t="s">
        <v>90</v>
      </c>
      <c r="B93" s="69" t="s">
        <v>216</v>
      </c>
      <c r="C93" s="45"/>
      <c r="D93" s="70"/>
      <c r="E93" s="62">
        <f t="shared" si="1"/>
        <v>6880</v>
      </c>
      <c r="F93" s="65">
        <v>6880</v>
      </c>
      <c r="G93" s="65"/>
      <c r="H93" s="64"/>
      <c r="I93" s="29"/>
    </row>
    <row r="94" spans="1:8" s="19" customFormat="1" ht="15.75">
      <c r="A94" s="86" t="s">
        <v>23</v>
      </c>
      <c r="B94" s="71" t="s">
        <v>198</v>
      </c>
      <c r="C94" s="71"/>
      <c r="D94" s="71"/>
      <c r="E94" s="62">
        <f t="shared" si="1"/>
        <v>245150</v>
      </c>
      <c r="F94" s="72">
        <f>F95+F98+F101+F104+F107+F110+F113+F116+F119+F122+F125</f>
        <v>245150</v>
      </c>
      <c r="G94" s="72"/>
      <c r="H94" s="73"/>
    </row>
    <row r="95" spans="1:9" s="19" customFormat="1" ht="15.75">
      <c r="A95" s="86" t="s">
        <v>7</v>
      </c>
      <c r="B95" s="71" t="s">
        <v>217</v>
      </c>
      <c r="C95" s="71"/>
      <c r="D95" s="71"/>
      <c r="E95" s="58">
        <f>F95+G95</f>
        <v>53795</v>
      </c>
      <c r="F95" s="72">
        <f>SUM(F96:F97)</f>
        <v>53795</v>
      </c>
      <c r="G95" s="72"/>
      <c r="H95" s="74" t="s">
        <v>136</v>
      </c>
      <c r="I95" s="20"/>
    </row>
    <row r="96" spans="1:8" ht="15.75">
      <c r="A96" s="83">
        <v>1</v>
      </c>
      <c r="B96" s="75" t="s">
        <v>24</v>
      </c>
      <c r="C96" s="75"/>
      <c r="D96" s="75"/>
      <c r="E96" s="76">
        <f>F96+G96+I96</f>
        <v>14000</v>
      </c>
      <c r="F96" s="73">
        <v>14000</v>
      </c>
      <c r="G96" s="73"/>
      <c r="H96" s="73"/>
    </row>
    <row r="97" spans="1:8" ht="15.75">
      <c r="A97" s="83">
        <v>2</v>
      </c>
      <c r="B97" s="75" t="s">
        <v>25</v>
      </c>
      <c r="C97" s="75"/>
      <c r="D97" s="75"/>
      <c r="E97" s="76">
        <f aca="true" t="shared" si="2" ref="E97:E116">F97+G97</f>
        <v>39795</v>
      </c>
      <c r="F97" s="73">
        <v>39795</v>
      </c>
      <c r="G97" s="73"/>
      <c r="H97" s="73"/>
    </row>
    <row r="98" spans="1:8" s="19" customFormat="1" ht="15.75">
      <c r="A98" s="86" t="s">
        <v>8</v>
      </c>
      <c r="B98" s="71" t="s">
        <v>26</v>
      </c>
      <c r="C98" s="71"/>
      <c r="D98" s="71"/>
      <c r="E98" s="58">
        <f t="shared" si="2"/>
        <v>23800</v>
      </c>
      <c r="F98" s="72">
        <f>SUM(F99:F100)</f>
        <v>23800</v>
      </c>
      <c r="G98" s="72"/>
      <c r="H98" s="74" t="s">
        <v>142</v>
      </c>
    </row>
    <row r="99" spans="1:8" ht="15.75">
      <c r="A99" s="83">
        <v>1</v>
      </c>
      <c r="B99" s="75" t="s">
        <v>24</v>
      </c>
      <c r="C99" s="75"/>
      <c r="D99" s="75"/>
      <c r="E99" s="76">
        <f t="shared" si="2"/>
        <v>13600</v>
      </c>
      <c r="F99" s="73">
        <v>13600</v>
      </c>
      <c r="G99" s="73"/>
      <c r="H99" s="73"/>
    </row>
    <row r="100" spans="1:8" ht="15.75">
      <c r="A100" s="83">
        <v>2</v>
      </c>
      <c r="B100" s="75" t="s">
        <v>25</v>
      </c>
      <c r="C100" s="75"/>
      <c r="D100" s="75"/>
      <c r="E100" s="76">
        <f t="shared" si="2"/>
        <v>10200</v>
      </c>
      <c r="F100" s="73">
        <v>10200</v>
      </c>
      <c r="G100" s="73"/>
      <c r="H100" s="73"/>
    </row>
    <row r="101" spans="1:8" s="19" customFormat="1" ht="15.75">
      <c r="A101" s="86" t="s">
        <v>9</v>
      </c>
      <c r="B101" s="71" t="s">
        <v>27</v>
      </c>
      <c r="C101" s="71"/>
      <c r="D101" s="71"/>
      <c r="E101" s="58">
        <f t="shared" si="2"/>
        <v>18000</v>
      </c>
      <c r="F101" s="72">
        <f>SUM(F102:F103)</f>
        <v>18000</v>
      </c>
      <c r="G101" s="72"/>
      <c r="H101" s="74" t="s">
        <v>143</v>
      </c>
    </row>
    <row r="102" spans="1:8" ht="15.75">
      <c r="A102" s="83">
        <v>1</v>
      </c>
      <c r="B102" s="75" t="s">
        <v>24</v>
      </c>
      <c r="C102" s="75"/>
      <c r="D102" s="75"/>
      <c r="E102" s="76">
        <f t="shared" si="2"/>
        <v>12000</v>
      </c>
      <c r="F102" s="73">
        <v>12000</v>
      </c>
      <c r="G102" s="73"/>
      <c r="H102" s="73"/>
    </row>
    <row r="103" spans="1:8" ht="15.75">
      <c r="A103" s="83">
        <v>2</v>
      </c>
      <c r="B103" s="75" t="s">
        <v>25</v>
      </c>
      <c r="C103" s="75"/>
      <c r="D103" s="75"/>
      <c r="E103" s="76">
        <f t="shared" si="2"/>
        <v>6000</v>
      </c>
      <c r="F103" s="73">
        <v>6000</v>
      </c>
      <c r="G103" s="73"/>
      <c r="H103" s="73"/>
    </row>
    <row r="104" spans="1:8" s="19" customFormat="1" ht="15.75">
      <c r="A104" s="86" t="s">
        <v>28</v>
      </c>
      <c r="B104" s="71" t="s">
        <v>29</v>
      </c>
      <c r="C104" s="71"/>
      <c r="D104" s="71"/>
      <c r="E104" s="58">
        <f t="shared" si="2"/>
        <v>25215</v>
      </c>
      <c r="F104" s="72">
        <f>SUM(F105:F106)</f>
        <v>25215</v>
      </c>
      <c r="G104" s="72"/>
      <c r="H104" s="74" t="s">
        <v>144</v>
      </c>
    </row>
    <row r="105" spans="1:8" ht="15.75">
      <c r="A105" s="83">
        <v>1</v>
      </c>
      <c r="B105" s="75" t="s">
        <v>24</v>
      </c>
      <c r="C105" s="75"/>
      <c r="D105" s="75"/>
      <c r="E105" s="76">
        <f t="shared" si="2"/>
        <v>14000</v>
      </c>
      <c r="F105" s="73">
        <v>14000</v>
      </c>
      <c r="G105" s="73"/>
      <c r="H105" s="74"/>
    </row>
    <row r="106" spans="1:8" ht="15.75">
      <c r="A106" s="83">
        <v>2</v>
      </c>
      <c r="B106" s="75" t="s">
        <v>25</v>
      </c>
      <c r="C106" s="75"/>
      <c r="D106" s="75"/>
      <c r="E106" s="76">
        <f t="shared" si="2"/>
        <v>11215</v>
      </c>
      <c r="F106" s="73">
        <v>11215</v>
      </c>
      <c r="G106" s="73"/>
      <c r="H106" s="74"/>
    </row>
    <row r="107" spans="1:8" s="19" customFormat="1" ht="15.75">
      <c r="A107" s="86" t="s">
        <v>30</v>
      </c>
      <c r="B107" s="71" t="s">
        <v>31</v>
      </c>
      <c r="C107" s="71"/>
      <c r="D107" s="71"/>
      <c r="E107" s="58">
        <f t="shared" si="2"/>
        <v>20800</v>
      </c>
      <c r="F107" s="72">
        <f>SUM(F108:F109)</f>
        <v>20800</v>
      </c>
      <c r="G107" s="72"/>
      <c r="H107" s="74" t="s">
        <v>145</v>
      </c>
    </row>
    <row r="108" spans="1:8" ht="15.75">
      <c r="A108" s="83">
        <v>1</v>
      </c>
      <c r="B108" s="75" t="s">
        <v>24</v>
      </c>
      <c r="C108" s="75"/>
      <c r="D108" s="75"/>
      <c r="E108" s="76">
        <f t="shared" si="2"/>
        <v>14800</v>
      </c>
      <c r="F108" s="73">
        <v>14800</v>
      </c>
      <c r="G108" s="73"/>
      <c r="H108" s="74"/>
    </row>
    <row r="109" spans="1:8" ht="15.75">
      <c r="A109" s="83">
        <v>2</v>
      </c>
      <c r="B109" s="75" t="s">
        <v>25</v>
      </c>
      <c r="C109" s="75"/>
      <c r="D109" s="75"/>
      <c r="E109" s="76">
        <f t="shared" si="2"/>
        <v>6000</v>
      </c>
      <c r="F109" s="73">
        <v>6000</v>
      </c>
      <c r="G109" s="73"/>
      <c r="H109" s="74"/>
    </row>
    <row r="110" spans="1:8" s="19" customFormat="1" ht="15.75">
      <c r="A110" s="86" t="s">
        <v>32</v>
      </c>
      <c r="B110" s="71" t="s">
        <v>33</v>
      </c>
      <c r="C110" s="71"/>
      <c r="D110" s="71"/>
      <c r="E110" s="58">
        <f t="shared" si="2"/>
        <v>21500</v>
      </c>
      <c r="F110" s="72">
        <f>SUM(F111:F112)</f>
        <v>21500</v>
      </c>
      <c r="G110" s="72"/>
      <c r="H110" s="74" t="s">
        <v>146</v>
      </c>
    </row>
    <row r="111" spans="1:8" ht="15.75">
      <c r="A111" s="83">
        <v>1</v>
      </c>
      <c r="B111" s="75" t="s">
        <v>24</v>
      </c>
      <c r="C111" s="75"/>
      <c r="D111" s="75"/>
      <c r="E111" s="76">
        <f t="shared" si="2"/>
        <v>15500</v>
      </c>
      <c r="F111" s="73">
        <v>15500</v>
      </c>
      <c r="G111" s="73"/>
      <c r="H111" s="73"/>
    </row>
    <row r="112" spans="1:8" ht="15.75">
      <c r="A112" s="83">
        <v>2</v>
      </c>
      <c r="B112" s="75" t="s">
        <v>25</v>
      </c>
      <c r="C112" s="75"/>
      <c r="D112" s="75"/>
      <c r="E112" s="76">
        <f t="shared" si="2"/>
        <v>6000</v>
      </c>
      <c r="F112" s="73">
        <v>6000</v>
      </c>
      <c r="G112" s="73"/>
      <c r="H112" s="73"/>
    </row>
    <row r="113" spans="1:8" s="19" customFormat="1" ht="15.75">
      <c r="A113" s="86" t="s">
        <v>34</v>
      </c>
      <c r="B113" s="71" t="s">
        <v>35</v>
      </c>
      <c r="C113" s="71"/>
      <c r="D113" s="71"/>
      <c r="E113" s="58">
        <f t="shared" si="2"/>
        <v>28040</v>
      </c>
      <c r="F113" s="72">
        <f>SUM(F114:F115)</f>
        <v>28040</v>
      </c>
      <c r="G113" s="72"/>
      <c r="H113" s="74" t="s">
        <v>147</v>
      </c>
    </row>
    <row r="114" spans="1:8" ht="15.75">
      <c r="A114" s="83">
        <v>1</v>
      </c>
      <c r="B114" s="75" t="s">
        <v>24</v>
      </c>
      <c r="C114" s="75"/>
      <c r="D114" s="75"/>
      <c r="E114" s="76">
        <f t="shared" si="2"/>
        <v>11000</v>
      </c>
      <c r="F114" s="73">
        <v>11000</v>
      </c>
      <c r="G114" s="73"/>
      <c r="H114" s="73"/>
    </row>
    <row r="115" spans="1:8" ht="15.75">
      <c r="A115" s="83">
        <v>2</v>
      </c>
      <c r="B115" s="75" t="s">
        <v>25</v>
      </c>
      <c r="C115" s="75"/>
      <c r="D115" s="75"/>
      <c r="E115" s="76">
        <f t="shared" si="2"/>
        <v>17040</v>
      </c>
      <c r="F115" s="73">
        <v>17040</v>
      </c>
      <c r="G115" s="73"/>
      <c r="H115" s="73"/>
    </row>
    <row r="116" spans="1:8" s="19" customFormat="1" ht="15.75">
      <c r="A116" s="86" t="s">
        <v>36</v>
      </c>
      <c r="B116" s="71" t="s">
        <v>37</v>
      </c>
      <c r="C116" s="71"/>
      <c r="D116" s="71"/>
      <c r="E116" s="58">
        <f t="shared" si="2"/>
        <v>19700</v>
      </c>
      <c r="F116" s="72">
        <f>SUM(F117:F118)</f>
        <v>19700</v>
      </c>
      <c r="G116" s="72"/>
      <c r="H116" s="74" t="s">
        <v>148</v>
      </c>
    </row>
    <row r="117" spans="1:8" ht="15.75">
      <c r="A117" s="83">
        <v>1</v>
      </c>
      <c r="B117" s="75" t="s">
        <v>24</v>
      </c>
      <c r="C117" s="75"/>
      <c r="D117" s="75"/>
      <c r="E117" s="76">
        <f>F117+G117+I117</f>
        <v>10700</v>
      </c>
      <c r="F117" s="73">
        <v>10700</v>
      </c>
      <c r="G117" s="73"/>
      <c r="H117" s="73"/>
    </row>
    <row r="118" spans="1:8" ht="15.75">
      <c r="A118" s="83">
        <v>2</v>
      </c>
      <c r="B118" s="75" t="s">
        <v>25</v>
      </c>
      <c r="C118" s="75"/>
      <c r="D118" s="75"/>
      <c r="E118" s="76">
        <f aca="true" t="shared" si="3" ref="E118:E124">F118+G118</f>
        <v>9000</v>
      </c>
      <c r="F118" s="73">
        <v>9000</v>
      </c>
      <c r="G118" s="73"/>
      <c r="H118" s="73"/>
    </row>
    <row r="119" spans="1:8" s="19" customFormat="1" ht="15.75">
      <c r="A119" s="86" t="s">
        <v>38</v>
      </c>
      <c r="B119" s="71" t="s">
        <v>39</v>
      </c>
      <c r="C119" s="71"/>
      <c r="D119" s="71"/>
      <c r="E119" s="58">
        <f t="shared" si="3"/>
        <v>19000</v>
      </c>
      <c r="F119" s="72">
        <f>SUM(F120:F121)</f>
        <v>19000</v>
      </c>
      <c r="G119" s="72"/>
      <c r="H119" s="74" t="s">
        <v>137</v>
      </c>
    </row>
    <row r="120" spans="1:8" ht="15.75">
      <c r="A120" s="83">
        <v>1</v>
      </c>
      <c r="B120" s="75" t="s">
        <v>24</v>
      </c>
      <c r="C120" s="75"/>
      <c r="D120" s="75"/>
      <c r="E120" s="76">
        <f t="shared" si="3"/>
        <v>13900</v>
      </c>
      <c r="F120" s="73">
        <v>13900</v>
      </c>
      <c r="G120" s="73"/>
      <c r="H120" s="74"/>
    </row>
    <row r="121" spans="1:8" ht="15.75">
      <c r="A121" s="83">
        <v>2</v>
      </c>
      <c r="B121" s="75" t="s">
        <v>25</v>
      </c>
      <c r="C121" s="75"/>
      <c r="D121" s="75"/>
      <c r="E121" s="76">
        <f t="shared" si="3"/>
        <v>5100</v>
      </c>
      <c r="F121" s="73">
        <v>5100</v>
      </c>
      <c r="G121" s="73"/>
      <c r="H121" s="74"/>
    </row>
    <row r="122" spans="1:8" s="19" customFormat="1" ht="15.75">
      <c r="A122" s="86" t="s">
        <v>40</v>
      </c>
      <c r="B122" s="71" t="s">
        <v>41</v>
      </c>
      <c r="C122" s="71"/>
      <c r="D122" s="71"/>
      <c r="E122" s="58">
        <f t="shared" si="3"/>
        <v>15300</v>
      </c>
      <c r="F122" s="72">
        <f>SUM(F123:F124)</f>
        <v>15300</v>
      </c>
      <c r="G122" s="72"/>
      <c r="H122" s="74" t="s">
        <v>149</v>
      </c>
    </row>
    <row r="123" spans="1:8" ht="15.75">
      <c r="A123" s="83">
        <v>1</v>
      </c>
      <c r="B123" s="75" t="s">
        <v>24</v>
      </c>
      <c r="C123" s="75"/>
      <c r="D123" s="75"/>
      <c r="E123" s="76">
        <f t="shared" si="3"/>
        <v>10500</v>
      </c>
      <c r="F123" s="73">
        <v>10500</v>
      </c>
      <c r="G123" s="73"/>
      <c r="H123" s="73"/>
    </row>
    <row r="124" spans="1:8" ht="15.75">
      <c r="A124" s="83">
        <v>2</v>
      </c>
      <c r="B124" s="75" t="s">
        <v>25</v>
      </c>
      <c r="C124" s="75"/>
      <c r="D124" s="75"/>
      <c r="E124" s="76">
        <f t="shared" si="3"/>
        <v>4800</v>
      </c>
      <c r="F124" s="73">
        <v>4800</v>
      </c>
      <c r="G124" s="73"/>
      <c r="H124" s="73"/>
    </row>
    <row r="125" spans="1:8" s="6" customFormat="1" ht="18">
      <c r="A125" s="7"/>
      <c r="B125" s="75"/>
      <c r="C125" s="45"/>
      <c r="D125" s="70"/>
      <c r="E125" s="73"/>
      <c r="F125" s="73"/>
      <c r="G125" s="65"/>
      <c r="H125" s="64"/>
    </row>
    <row r="126" spans="1:8" ht="16.5" thickBot="1">
      <c r="A126" s="10"/>
      <c r="B126" s="77"/>
      <c r="C126" s="77"/>
      <c r="D126" s="77"/>
      <c r="E126" s="78"/>
      <c r="F126" s="78"/>
      <c r="G126" s="78"/>
      <c r="H126" s="78"/>
    </row>
    <row r="127" spans="5:8" ht="16.5" thickTop="1">
      <c r="E127" s="13"/>
      <c r="F127" s="13"/>
      <c r="G127" s="13"/>
      <c r="H127" s="13"/>
    </row>
    <row r="128" spans="5:8" ht="15.75">
      <c r="E128" s="13"/>
      <c r="F128" s="13"/>
      <c r="G128" s="13"/>
      <c r="H128" s="13"/>
    </row>
    <row r="129" spans="5:8" ht="15.75">
      <c r="E129" s="13"/>
      <c r="F129" s="13"/>
      <c r="G129" s="13"/>
      <c r="H129" s="13"/>
    </row>
    <row r="130" spans="5:8" ht="15.75">
      <c r="E130" s="13"/>
      <c r="F130" s="13"/>
      <c r="G130" s="13"/>
      <c r="H130" s="13"/>
    </row>
    <row r="131" spans="5:8" ht="15.75">
      <c r="E131" s="13"/>
      <c r="F131" s="13"/>
      <c r="G131" s="13"/>
      <c r="H131" s="13"/>
    </row>
    <row r="132" spans="5:8" ht="15.75">
      <c r="E132" s="13"/>
      <c r="F132" s="13"/>
      <c r="G132" s="13"/>
      <c r="H132" s="13"/>
    </row>
    <row r="133" spans="5:8" ht="15.75">
      <c r="E133" s="13"/>
      <c r="F133" s="13"/>
      <c r="G133" s="13"/>
      <c r="H133" s="13"/>
    </row>
    <row r="134" spans="5:8" ht="15.75">
      <c r="E134" s="13"/>
      <c r="F134" s="13"/>
      <c r="G134" s="13"/>
      <c r="H134" s="13"/>
    </row>
    <row r="135" spans="5:8" ht="15.75">
      <c r="E135" s="13"/>
      <c r="F135" s="13"/>
      <c r="G135" s="13"/>
      <c r="H135" s="13"/>
    </row>
    <row r="136" spans="5:8" ht="15.75">
      <c r="E136" s="13"/>
      <c r="F136" s="13"/>
      <c r="G136" s="13"/>
      <c r="H136" s="13"/>
    </row>
    <row r="137" spans="5:8" ht="15.75">
      <c r="E137" s="13"/>
      <c r="F137" s="13"/>
      <c r="G137" s="13"/>
      <c r="H137" s="13"/>
    </row>
    <row r="138" spans="5:8" ht="15.75">
      <c r="E138" s="13"/>
      <c r="F138" s="13"/>
      <c r="G138" s="13"/>
      <c r="H138" s="13"/>
    </row>
    <row r="139" spans="5:8" ht="15.75">
      <c r="E139" s="13"/>
      <c r="F139" s="13"/>
      <c r="G139" s="13"/>
      <c r="H139" s="13"/>
    </row>
    <row r="140" spans="5:8" ht="15.75">
      <c r="E140" s="13"/>
      <c r="F140" s="13"/>
      <c r="G140" s="13"/>
      <c r="H140" s="13"/>
    </row>
    <row r="141" spans="5:8" ht="15.75">
      <c r="E141" s="13"/>
      <c r="F141" s="13"/>
      <c r="G141" s="13"/>
      <c r="H141" s="13"/>
    </row>
    <row r="142" spans="5:8" ht="15.75">
      <c r="E142" s="13"/>
      <c r="F142" s="13"/>
      <c r="G142" s="13"/>
      <c r="H142" s="13"/>
    </row>
    <row r="143" spans="5:8" ht="15.75">
      <c r="E143" s="13"/>
      <c r="F143" s="13"/>
      <c r="G143" s="13"/>
      <c r="H143" s="13"/>
    </row>
    <row r="144" spans="5:8" ht="15.75">
      <c r="E144" s="13"/>
      <c r="F144" s="13"/>
      <c r="G144" s="13"/>
      <c r="H144" s="13"/>
    </row>
    <row r="145" spans="5:8" ht="15.75">
      <c r="E145" s="13"/>
      <c r="F145" s="13"/>
      <c r="G145" s="13"/>
      <c r="H145" s="13"/>
    </row>
    <row r="146" spans="5:8" ht="15.75">
      <c r="E146" s="13"/>
      <c r="F146" s="13"/>
      <c r="G146" s="13"/>
      <c r="H146" s="13"/>
    </row>
    <row r="147" spans="5:8" ht="15.75">
      <c r="E147" s="13"/>
      <c r="F147" s="13"/>
      <c r="G147" s="13"/>
      <c r="H147" s="13"/>
    </row>
    <row r="148" spans="5:8" ht="15.75">
      <c r="E148" s="13"/>
      <c r="F148" s="13"/>
      <c r="G148" s="13"/>
      <c r="H148" s="13"/>
    </row>
    <row r="149" spans="5:8" ht="15.75">
      <c r="E149" s="13"/>
      <c r="F149" s="13"/>
      <c r="G149" s="13"/>
      <c r="H149" s="13"/>
    </row>
    <row r="150" spans="5:8" ht="15.75">
      <c r="E150" s="13"/>
      <c r="F150" s="13"/>
      <c r="G150" s="13"/>
      <c r="H150" s="13"/>
    </row>
    <row r="151" spans="5:8" ht="15.75">
      <c r="E151" s="13"/>
      <c r="F151" s="13"/>
      <c r="G151" s="13"/>
      <c r="H151" s="13"/>
    </row>
    <row r="152" spans="5:8" ht="15.75">
      <c r="E152" s="13"/>
      <c r="F152" s="13"/>
      <c r="G152" s="13"/>
      <c r="H152" s="13"/>
    </row>
    <row r="153" spans="5:8" ht="15.75">
      <c r="E153" s="13"/>
      <c r="F153" s="13"/>
      <c r="G153" s="13"/>
      <c r="H153" s="13"/>
    </row>
    <row r="154" spans="5:8" ht="15.75">
      <c r="E154" s="13"/>
      <c r="F154" s="13"/>
      <c r="G154" s="13"/>
      <c r="H154" s="13"/>
    </row>
  </sheetData>
  <mergeCells count="11">
    <mergeCell ref="E5:E6"/>
    <mergeCell ref="F5:G5"/>
    <mergeCell ref="A1:H1"/>
    <mergeCell ref="A2:H2"/>
    <mergeCell ref="E3:H3"/>
    <mergeCell ref="A4:A6"/>
    <mergeCell ref="B4:B6"/>
    <mergeCell ref="C4:C6"/>
    <mergeCell ref="D4:D6"/>
    <mergeCell ref="E4:G4"/>
    <mergeCell ref="H4:H6"/>
  </mergeCells>
  <printOptions/>
  <pageMargins left="0.34" right="0.2" top="1" bottom="1" header="0.5" footer="0.5"/>
  <pageSetup horizontalDpi="600" verticalDpi="600" orientation="landscape"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F54"/>
  <sheetViews>
    <sheetView tabSelected="1" workbookViewId="0" topLeftCell="A1">
      <selection activeCell="F5" sqref="F5"/>
    </sheetView>
  </sheetViews>
  <sheetFormatPr defaultColWidth="9.140625" defaultRowHeight="12.75"/>
  <cols>
    <col min="1" max="1" width="5.140625" style="2" customWidth="1"/>
    <col min="2" max="2" width="58.140625" style="1" customWidth="1"/>
    <col min="3" max="4" width="14.8515625" style="1" customWidth="1"/>
    <col min="5" max="5" width="9.8515625" style="1" bestFit="1" customWidth="1"/>
    <col min="6" max="6" width="12.7109375" style="1" bestFit="1" customWidth="1"/>
    <col min="7" max="16384" width="9.140625" style="1" customWidth="1"/>
  </cols>
  <sheetData>
    <row r="1" spans="1:4" ht="18.75">
      <c r="A1" s="79" t="s">
        <v>170</v>
      </c>
      <c r="B1" s="79"/>
      <c r="C1" s="79"/>
      <c r="D1" s="79"/>
    </row>
    <row r="2" spans="1:4" s="38" customFormat="1" ht="23.25">
      <c r="A2" s="79" t="s">
        <v>161</v>
      </c>
      <c r="B2" s="79"/>
      <c r="C2" s="79"/>
      <c r="D2" s="79"/>
    </row>
    <row r="3" spans="1:4" ht="24" customHeight="1">
      <c r="A3" s="80" t="s">
        <v>221</v>
      </c>
      <c r="B3" s="80"/>
      <c r="C3" s="80"/>
      <c r="D3" s="80"/>
    </row>
    <row r="4" spans="1:4" ht="15.75">
      <c r="A4" s="81"/>
      <c r="B4" s="46"/>
      <c r="C4" s="97" t="s">
        <v>0</v>
      </c>
      <c r="D4" s="97"/>
    </row>
    <row r="5" spans="1:4" s="3" customFormat="1" ht="78.75" customHeight="1">
      <c r="A5" s="90" t="s">
        <v>1</v>
      </c>
      <c r="B5" s="90" t="s">
        <v>10</v>
      </c>
      <c r="C5" s="91" t="s">
        <v>177</v>
      </c>
      <c r="D5" s="90" t="s">
        <v>2</v>
      </c>
    </row>
    <row r="6" spans="1:4" ht="15.75">
      <c r="A6" s="56">
        <v>1</v>
      </c>
      <c r="B6" s="56">
        <v>2</v>
      </c>
      <c r="C6" s="56">
        <v>3</v>
      </c>
      <c r="D6" s="56">
        <v>4</v>
      </c>
    </row>
    <row r="7" spans="1:6" s="4" customFormat="1" ht="20.25">
      <c r="A7" s="84"/>
      <c r="B7" s="84" t="s">
        <v>3</v>
      </c>
      <c r="C7" s="95">
        <f>SUM(C8:C24)</f>
        <v>314090</v>
      </c>
      <c r="D7" s="96"/>
      <c r="F7" s="5"/>
    </row>
    <row r="8" spans="1:4" s="3" customFormat="1" ht="15.75">
      <c r="A8" s="39">
        <v>1</v>
      </c>
      <c r="B8" s="22" t="s">
        <v>171</v>
      </c>
      <c r="C8" s="64">
        <v>94000</v>
      </c>
      <c r="D8" s="64"/>
    </row>
    <row r="9" spans="1:4" s="6" customFormat="1" ht="15.75">
      <c r="A9" s="39">
        <v>2</v>
      </c>
      <c r="B9" s="22" t="s">
        <v>218</v>
      </c>
      <c r="C9" s="64">
        <v>15000</v>
      </c>
      <c r="D9" s="63"/>
    </row>
    <row r="10" spans="1:4" s="16" customFormat="1" ht="31.5">
      <c r="A10" s="39">
        <v>3</v>
      </c>
      <c r="B10" s="22" t="s">
        <v>172</v>
      </c>
      <c r="C10" s="64">
        <v>7500</v>
      </c>
      <c r="D10" s="63"/>
    </row>
    <row r="11" spans="1:4" s="3" customFormat="1" ht="15.75">
      <c r="A11" s="39">
        <v>4</v>
      </c>
      <c r="B11" s="22" t="s">
        <v>14</v>
      </c>
      <c r="C11" s="64">
        <v>15000</v>
      </c>
      <c r="D11" s="64"/>
    </row>
    <row r="12" spans="1:4" s="3" customFormat="1" ht="15.75">
      <c r="A12" s="39">
        <v>5</v>
      </c>
      <c r="B12" s="22" t="s">
        <v>15</v>
      </c>
      <c r="C12" s="64">
        <v>8000</v>
      </c>
      <c r="D12" s="64"/>
    </row>
    <row r="13" spans="1:4" s="3" customFormat="1" ht="15.75">
      <c r="A13" s="39">
        <v>6</v>
      </c>
      <c r="B13" s="22" t="s">
        <v>16</v>
      </c>
      <c r="C13" s="64">
        <v>66000</v>
      </c>
      <c r="D13" s="64"/>
    </row>
    <row r="14" spans="1:4" s="18" customFormat="1" ht="31.5">
      <c r="A14" s="39">
        <v>7</v>
      </c>
      <c r="B14" s="22" t="s">
        <v>173</v>
      </c>
      <c r="C14" s="64">
        <v>10000</v>
      </c>
      <c r="D14" s="63"/>
    </row>
    <row r="15" spans="1:4" s="3" customFormat="1" ht="47.25">
      <c r="A15" s="39">
        <v>8</v>
      </c>
      <c r="B15" s="22" t="s">
        <v>174</v>
      </c>
      <c r="C15" s="64">
        <v>6000</v>
      </c>
      <c r="D15" s="64"/>
    </row>
    <row r="16" spans="1:4" s="3" customFormat="1" ht="31.5">
      <c r="A16" s="39">
        <v>9</v>
      </c>
      <c r="B16" s="22" t="s">
        <v>17</v>
      </c>
      <c r="C16" s="64">
        <v>8000</v>
      </c>
      <c r="D16" s="64"/>
    </row>
    <row r="17" spans="1:4" s="3" customFormat="1" ht="15.75">
      <c r="A17" s="39">
        <v>10</v>
      </c>
      <c r="B17" s="22" t="s">
        <v>18</v>
      </c>
      <c r="C17" s="64">
        <v>15000</v>
      </c>
      <c r="D17" s="64"/>
    </row>
    <row r="18" spans="1:4" s="3" customFormat="1" ht="15.75">
      <c r="A18" s="39">
        <v>11</v>
      </c>
      <c r="B18" s="22" t="s">
        <v>175</v>
      </c>
      <c r="C18" s="64">
        <v>12000</v>
      </c>
      <c r="D18" s="64"/>
    </row>
    <row r="19" spans="1:4" s="3" customFormat="1" ht="15.75">
      <c r="A19" s="39">
        <v>12</v>
      </c>
      <c r="B19" s="22" t="s">
        <v>19</v>
      </c>
      <c r="C19" s="64">
        <v>6000</v>
      </c>
      <c r="D19" s="64"/>
    </row>
    <row r="20" spans="1:4" s="3" customFormat="1" ht="32.25" customHeight="1">
      <c r="A20" s="39">
        <v>13</v>
      </c>
      <c r="B20" s="22" t="s">
        <v>176</v>
      </c>
      <c r="C20" s="64">
        <v>5590</v>
      </c>
      <c r="D20" s="64"/>
    </row>
    <row r="21" spans="1:4" s="3" customFormat="1" ht="15.75">
      <c r="A21" s="39">
        <v>14</v>
      </c>
      <c r="B21" s="22" t="s">
        <v>20</v>
      </c>
      <c r="C21" s="64">
        <v>8000</v>
      </c>
      <c r="D21" s="64"/>
    </row>
    <row r="22" spans="1:4" s="3" customFormat="1" ht="15.75">
      <c r="A22" s="39">
        <v>15</v>
      </c>
      <c r="B22" s="92" t="s">
        <v>21</v>
      </c>
      <c r="C22" s="64">
        <v>15000</v>
      </c>
      <c r="D22" s="64"/>
    </row>
    <row r="23" spans="1:4" s="3" customFormat="1" ht="15.75">
      <c r="A23" s="39">
        <v>16</v>
      </c>
      <c r="B23" s="46" t="s">
        <v>219</v>
      </c>
      <c r="C23" s="73">
        <v>3000</v>
      </c>
      <c r="D23" s="64"/>
    </row>
    <row r="24" spans="1:4" s="3" customFormat="1" ht="15.75">
      <c r="A24" s="93">
        <v>17</v>
      </c>
      <c r="B24" s="46" t="s">
        <v>22</v>
      </c>
      <c r="C24" s="94">
        <v>20000</v>
      </c>
      <c r="D24" s="64"/>
    </row>
    <row r="25" spans="1:4" ht="15.75">
      <c r="A25" s="7"/>
      <c r="B25" s="8"/>
      <c r="C25" s="9"/>
      <c r="D25" s="9"/>
    </row>
    <row r="26" spans="1:4" ht="16.5" thickBot="1">
      <c r="A26" s="10"/>
      <c r="B26" s="11"/>
      <c r="C26" s="12"/>
      <c r="D26" s="12"/>
    </row>
    <row r="27" spans="3:4" ht="16.5" thickTop="1">
      <c r="C27" s="13"/>
      <c r="D27" s="13"/>
    </row>
    <row r="28" spans="3:4" ht="15.75">
      <c r="C28" s="13"/>
      <c r="D28" s="13"/>
    </row>
    <row r="29" spans="3:4" ht="15.75">
      <c r="C29" s="13"/>
      <c r="D29" s="13"/>
    </row>
    <row r="30" spans="3:4" ht="15.75">
      <c r="C30" s="13"/>
      <c r="D30" s="13"/>
    </row>
    <row r="31" spans="3:4" ht="15.75">
      <c r="C31" s="13"/>
      <c r="D31" s="13"/>
    </row>
    <row r="32" spans="3:4" ht="15.75">
      <c r="C32" s="13"/>
      <c r="D32" s="13"/>
    </row>
    <row r="33" spans="3:4" ht="15.75">
      <c r="C33" s="13"/>
      <c r="D33" s="13"/>
    </row>
    <row r="34" spans="3:4" ht="15.75">
      <c r="C34" s="13"/>
      <c r="D34" s="13"/>
    </row>
    <row r="35" spans="3:4" ht="15.75">
      <c r="C35" s="13"/>
      <c r="D35" s="13"/>
    </row>
    <row r="36" spans="3:4" ht="15.75">
      <c r="C36" s="13"/>
      <c r="D36" s="13"/>
    </row>
    <row r="37" spans="3:4" ht="15.75">
      <c r="C37" s="13"/>
      <c r="D37" s="13"/>
    </row>
    <row r="38" spans="3:4" ht="15.75">
      <c r="C38" s="13"/>
      <c r="D38" s="13"/>
    </row>
    <row r="39" spans="3:4" ht="15.75">
      <c r="C39" s="13"/>
      <c r="D39" s="13"/>
    </row>
    <row r="40" spans="3:4" ht="15.75">
      <c r="C40" s="13"/>
      <c r="D40" s="13"/>
    </row>
    <row r="41" spans="3:4" ht="15.75">
      <c r="C41" s="13"/>
      <c r="D41" s="13"/>
    </row>
    <row r="42" spans="3:4" ht="15.75">
      <c r="C42" s="13"/>
      <c r="D42" s="13"/>
    </row>
    <row r="43" spans="3:4" ht="15.75">
      <c r="C43" s="13"/>
      <c r="D43" s="13"/>
    </row>
    <row r="44" spans="3:4" ht="15.75">
      <c r="C44" s="13"/>
      <c r="D44" s="13"/>
    </row>
    <row r="45" spans="3:4" ht="15.75">
      <c r="C45" s="13"/>
      <c r="D45" s="13"/>
    </row>
    <row r="46" spans="3:4" ht="15.75">
      <c r="C46" s="13"/>
      <c r="D46" s="13"/>
    </row>
    <row r="47" spans="3:4" ht="15.75">
      <c r="C47" s="13"/>
      <c r="D47" s="13"/>
    </row>
    <row r="48" spans="3:4" ht="15.75">
      <c r="C48" s="13"/>
      <c r="D48" s="13"/>
    </row>
    <row r="49" spans="3:4" ht="15.75">
      <c r="C49" s="13"/>
      <c r="D49" s="13"/>
    </row>
    <row r="50" spans="3:4" ht="15.75">
      <c r="C50" s="13"/>
      <c r="D50" s="13"/>
    </row>
    <row r="51" spans="3:4" ht="15.75">
      <c r="C51" s="13"/>
      <c r="D51" s="13"/>
    </row>
    <row r="52" spans="3:4" ht="15.75">
      <c r="C52" s="13"/>
      <c r="D52" s="13"/>
    </row>
    <row r="53" spans="3:4" ht="15.75">
      <c r="C53" s="13"/>
      <c r="D53" s="13"/>
    </row>
    <row r="54" spans="3:4" ht="15.75">
      <c r="C54" s="13"/>
      <c r="D54" s="13"/>
    </row>
  </sheetData>
  <mergeCells count="4">
    <mergeCell ref="A1:D1"/>
    <mergeCell ref="A2:D2"/>
    <mergeCell ref="C4:D4"/>
    <mergeCell ref="A3:D3"/>
  </mergeCells>
  <printOptions/>
  <pageMargins left="0.44" right="0.34"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Nguyen Anh</cp:lastModifiedBy>
  <cp:lastPrinted>2011-12-12T02:50:57Z</cp:lastPrinted>
  <dcterms:created xsi:type="dcterms:W3CDTF">2011-11-16T01:57:23Z</dcterms:created>
  <dcterms:modified xsi:type="dcterms:W3CDTF">2011-12-23T03:33:46Z</dcterms:modified>
  <cp:category/>
  <cp:version/>
  <cp:contentType/>
  <cp:contentStatus/>
</cp:coreProperties>
</file>